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+САЙТ\+МЕНЮ\"/>
    </mc:Choice>
  </mc:AlternateContent>
  <xr:revisionPtr revIDLastSave="0" documentId="13_ncr:1_{7F140928-D8E7-4773-8A4B-BAD4A44D9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4" i="1" l="1"/>
  <c r="F224" i="1"/>
  <c r="F215" i="1"/>
  <c r="F205" i="1"/>
  <c r="F196" i="1"/>
  <c r="F187" i="1"/>
  <c r="F178" i="1"/>
  <c r="F167" i="1"/>
  <c r="F158" i="1"/>
  <c r="F148" i="1"/>
  <c r="F139" i="1"/>
  <c r="F129" i="1"/>
  <c r="F120" i="1"/>
  <c r="F109" i="1"/>
  <c r="F100" i="1"/>
  <c r="F80" i="1"/>
  <c r="F89" i="1"/>
  <c r="F70" i="1"/>
  <c r="F61" i="1"/>
  <c r="F51" i="1"/>
  <c r="F42" i="1"/>
  <c r="F32" i="1"/>
  <c r="F23" i="1"/>
  <c r="F13" i="1"/>
  <c r="B235" i="1" l="1"/>
  <c r="A235" i="1"/>
  <c r="L234" i="1"/>
  <c r="J234" i="1"/>
  <c r="I234" i="1"/>
  <c r="H234" i="1"/>
  <c r="G234" i="1"/>
  <c r="B225" i="1"/>
  <c r="A225" i="1"/>
  <c r="L224" i="1"/>
  <c r="J224" i="1"/>
  <c r="I224" i="1"/>
  <c r="H224" i="1"/>
  <c r="G224" i="1"/>
  <c r="B216" i="1"/>
  <c r="A216" i="1"/>
  <c r="L215" i="1"/>
  <c r="J215" i="1"/>
  <c r="I215" i="1"/>
  <c r="H215" i="1"/>
  <c r="G215" i="1"/>
  <c r="B206" i="1"/>
  <c r="A206" i="1"/>
  <c r="L205" i="1"/>
  <c r="J205" i="1"/>
  <c r="I205" i="1"/>
  <c r="H205" i="1"/>
  <c r="G205" i="1"/>
  <c r="B110" i="1"/>
  <c r="B121" i="1"/>
  <c r="A121" i="1"/>
  <c r="L120" i="1"/>
  <c r="J120" i="1"/>
  <c r="I120" i="1"/>
  <c r="H120" i="1"/>
  <c r="G120" i="1"/>
  <c r="A110" i="1"/>
  <c r="L109" i="1"/>
  <c r="J109" i="1"/>
  <c r="I109" i="1"/>
  <c r="H109" i="1"/>
  <c r="G109" i="1"/>
  <c r="J235" i="1" l="1"/>
  <c r="L235" i="1"/>
  <c r="H235" i="1"/>
  <c r="I216" i="1"/>
  <c r="H216" i="1"/>
  <c r="I235" i="1"/>
  <c r="J216" i="1"/>
  <c r="L121" i="1"/>
  <c r="L216" i="1"/>
  <c r="H121" i="1"/>
  <c r="I121" i="1"/>
  <c r="J121" i="1"/>
  <c r="F216" i="1"/>
  <c r="G216" i="1"/>
  <c r="G235" i="1"/>
  <c r="G121" i="1"/>
  <c r="F235" i="1"/>
  <c r="F121" i="1"/>
  <c r="B197" i="1"/>
  <c r="A197" i="1"/>
  <c r="L196" i="1"/>
  <c r="J196" i="1"/>
  <c r="I196" i="1"/>
  <c r="H196" i="1"/>
  <c r="G196" i="1"/>
  <c r="B188" i="1"/>
  <c r="A188" i="1"/>
  <c r="L187" i="1"/>
  <c r="J187" i="1"/>
  <c r="I187" i="1"/>
  <c r="H187" i="1"/>
  <c r="G187" i="1"/>
  <c r="B179" i="1"/>
  <c r="A179" i="1"/>
  <c r="L178" i="1"/>
  <c r="J178" i="1"/>
  <c r="I178" i="1"/>
  <c r="H178" i="1"/>
  <c r="G178" i="1"/>
  <c r="B168" i="1"/>
  <c r="A168" i="1"/>
  <c r="L167" i="1"/>
  <c r="J167" i="1"/>
  <c r="I167" i="1"/>
  <c r="H167" i="1"/>
  <c r="G167" i="1"/>
  <c r="B159" i="1"/>
  <c r="A159" i="1"/>
  <c r="L158" i="1"/>
  <c r="J158" i="1"/>
  <c r="I158" i="1"/>
  <c r="H158" i="1"/>
  <c r="G158" i="1"/>
  <c r="B149" i="1"/>
  <c r="A149" i="1"/>
  <c r="L148" i="1"/>
  <c r="L159" i="1" s="1"/>
  <c r="J148" i="1"/>
  <c r="I148" i="1"/>
  <c r="H148" i="1"/>
  <c r="G148" i="1"/>
  <c r="B140" i="1"/>
  <c r="A140" i="1"/>
  <c r="L139" i="1"/>
  <c r="J139" i="1"/>
  <c r="I139" i="1"/>
  <c r="H139" i="1"/>
  <c r="G139" i="1"/>
  <c r="B130" i="1"/>
  <c r="A130" i="1"/>
  <c r="L129" i="1"/>
  <c r="J129" i="1"/>
  <c r="I129" i="1"/>
  <c r="H129" i="1"/>
  <c r="G129" i="1"/>
  <c r="B101" i="1"/>
  <c r="A101" i="1"/>
  <c r="L100" i="1"/>
  <c r="J100" i="1"/>
  <c r="I100" i="1"/>
  <c r="H100" i="1"/>
  <c r="G100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J159" i="1" l="1"/>
  <c r="H159" i="1"/>
  <c r="I159" i="1"/>
  <c r="G43" i="1"/>
  <c r="F43" i="1"/>
  <c r="H43" i="1"/>
  <c r="I43" i="1"/>
  <c r="I179" i="1"/>
  <c r="F140" i="1"/>
  <c r="J179" i="1"/>
  <c r="L179" i="1"/>
  <c r="L43" i="1"/>
  <c r="J43" i="1"/>
  <c r="G140" i="1"/>
  <c r="I62" i="1"/>
  <c r="F24" i="1"/>
  <c r="J62" i="1"/>
  <c r="F159" i="1"/>
  <c r="G24" i="1"/>
  <c r="L62" i="1"/>
  <c r="G159" i="1"/>
  <c r="H81" i="1"/>
  <c r="I197" i="1"/>
  <c r="F62" i="1"/>
  <c r="J81" i="1"/>
  <c r="F179" i="1"/>
  <c r="J197" i="1"/>
  <c r="H197" i="1"/>
  <c r="I81" i="1"/>
  <c r="L81" i="1"/>
  <c r="G179" i="1"/>
  <c r="L197" i="1"/>
  <c r="G62" i="1"/>
  <c r="H62" i="1"/>
  <c r="H179" i="1"/>
  <c r="H24" i="1"/>
  <c r="H140" i="1"/>
  <c r="J140" i="1"/>
  <c r="I24" i="1"/>
  <c r="I140" i="1"/>
  <c r="F101" i="1"/>
  <c r="L24" i="1"/>
  <c r="G101" i="1"/>
  <c r="L140" i="1"/>
  <c r="H101" i="1"/>
  <c r="I101" i="1"/>
  <c r="F81" i="1"/>
  <c r="J101" i="1"/>
  <c r="F197" i="1"/>
  <c r="J24" i="1"/>
  <c r="G81" i="1"/>
  <c r="L101" i="1"/>
  <c r="G197" i="1"/>
  <c r="F236" i="1" l="1"/>
  <c r="I236" i="1"/>
  <c r="J236" i="1"/>
  <c r="H236" i="1"/>
  <c r="L236" i="1"/>
  <c r="G236" i="1"/>
</calcChain>
</file>

<file path=xl/sharedStrings.xml><?xml version="1.0" encoding="utf-8"?>
<sst xmlns="http://schemas.openxmlformats.org/spreadsheetml/2006/main" count="562" uniqueCount="146">
  <si>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</si>
  <si>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</si>
  <si>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</si>
  <si>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</si>
  <si>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</si>
  <si>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</si>
  <si>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</si>
  <si>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</si>
  <si>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</si>
  <si>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</si>
  <si>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</si>
  <si>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</si>
  <si>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</si>
  <si>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</si>
  <si>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</si>
  <si>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</si>
  <si>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</si>
  <si>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</si>
  <si>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</si>
  <si>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</si>
  <si>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</si>
  <si>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</si>
  <si>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</si>
  <si>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</si>
  <si>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</si>
  <si>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</si>
  <si>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</si>
  <si>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</si>
  <si>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</si>
  <si>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</si>
  <si>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</si>
  <si>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</si>
  <si>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</si>
  <si>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</si>
  <si>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</si>
  <si>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</si>
  <si>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</si>
  <si>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</si>
  <si>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Н.А. Касимова</t>
  </si>
  <si>
    <t>Чай с лимоном</t>
  </si>
  <si>
    <t>Хлеб пшеничный 1 сорта</t>
  </si>
  <si>
    <t>119/2008</t>
  </si>
  <si>
    <t>459/2021</t>
  </si>
  <si>
    <t>573/2021</t>
  </si>
  <si>
    <t>Котлеты из говядины</t>
  </si>
  <si>
    <t>118/2021</t>
  </si>
  <si>
    <t>451/2004</t>
  </si>
  <si>
    <t>510/2004</t>
  </si>
  <si>
    <t>Каша пшеничная молочная с маслом</t>
  </si>
  <si>
    <t>Чай с молоком</t>
  </si>
  <si>
    <t>302/2004</t>
  </si>
  <si>
    <t>460/2021</t>
  </si>
  <si>
    <t>Макаронные изделия отварные</t>
  </si>
  <si>
    <t>116/2021</t>
  </si>
  <si>
    <t>516/2004</t>
  </si>
  <si>
    <t>Омлет натуральный</t>
  </si>
  <si>
    <t>Какао с молоком</t>
  </si>
  <si>
    <t>268/2021</t>
  </si>
  <si>
    <t>462/2021</t>
  </si>
  <si>
    <t>Котлеты рубленые из птицы</t>
  </si>
  <si>
    <t>Рис припущенный</t>
  </si>
  <si>
    <t>93/2021</t>
  </si>
  <si>
    <t>498/2004</t>
  </si>
  <si>
    <t>512/2004</t>
  </si>
  <si>
    <t>Чай с сахаром</t>
  </si>
  <si>
    <t>457/2021</t>
  </si>
  <si>
    <t>Суп картофельный с макаронными изделиями</t>
  </si>
  <si>
    <t>129/2021</t>
  </si>
  <si>
    <t>575/2021</t>
  </si>
  <si>
    <t>104/2021</t>
  </si>
  <si>
    <t>401/1996</t>
  </si>
  <si>
    <t>Печень по-строгановски</t>
  </si>
  <si>
    <t>64/2008</t>
  </si>
  <si>
    <t>Свекольник со сметаной</t>
  </si>
  <si>
    <t>98/2021</t>
  </si>
  <si>
    <t>Cуп картофельный с бобовыми</t>
  </si>
  <si>
    <t>Картофельное пюре</t>
  </si>
  <si>
    <t>139/2004</t>
  </si>
  <si>
    <t>Заместитель директора по производству МАУ ЦСОО "ПЕРЕМЕНА"</t>
  </si>
  <si>
    <t>Каша пшённая вязкая</t>
  </si>
  <si>
    <t>Хлеб дарницкий</t>
  </si>
  <si>
    <t>150</t>
  </si>
  <si>
    <t>200</t>
  </si>
  <si>
    <t>25</t>
  </si>
  <si>
    <t>Поджарка из минтая</t>
  </si>
  <si>
    <t>Щи из св. капусты с картофелем со сметаной и куриной грудкой</t>
  </si>
  <si>
    <t>317/1996</t>
  </si>
  <si>
    <t>228</t>
  </si>
  <si>
    <t>90</t>
  </si>
  <si>
    <t>160</t>
  </si>
  <si>
    <t xml:space="preserve">Каша гречневая рассыпчатая с яйцом  </t>
  </si>
  <si>
    <t>204/2021</t>
  </si>
  <si>
    <t>156</t>
  </si>
  <si>
    <t>Запеканка из творога</t>
  </si>
  <si>
    <t>106/2008</t>
  </si>
  <si>
    <t>Кофейный напиток с молоком</t>
  </si>
  <si>
    <t>305/2004</t>
  </si>
  <si>
    <t>465/2021</t>
  </si>
  <si>
    <t>Жаркое по- домашнему</t>
  </si>
  <si>
    <t>Напиток из плодов шиповника</t>
  </si>
  <si>
    <t>436/2004</t>
  </si>
  <si>
    <t>652/1996</t>
  </si>
  <si>
    <t>Пудинг из творога</t>
  </si>
  <si>
    <t>362/2004</t>
  </si>
  <si>
    <t>Котлета АБВГДЕЙКА</t>
  </si>
  <si>
    <t>ТТК №1</t>
  </si>
  <si>
    <t>377/2021</t>
  </si>
  <si>
    <t>100</t>
  </si>
  <si>
    <t>170</t>
  </si>
  <si>
    <t>30</t>
  </si>
  <si>
    <t>Каша рисовая молочная  с маслом</t>
  </si>
  <si>
    <t>Суп "Пуштыё шыд"</t>
  </si>
  <si>
    <t>109/2004 удм.</t>
  </si>
  <si>
    <t>250</t>
  </si>
  <si>
    <t>180</t>
  </si>
  <si>
    <t xml:space="preserve">Сырник из творога  запеченый </t>
  </si>
  <si>
    <t>110/2008г</t>
  </si>
  <si>
    <t xml:space="preserve">Каша гречневая рассыпчатая с яйцом </t>
  </si>
  <si>
    <t xml:space="preserve">Каша пшённая молочная с маслом </t>
  </si>
  <si>
    <t>Суфле рыбное "Золотая рыбка"</t>
  </si>
  <si>
    <t>87/2008</t>
  </si>
  <si>
    <t>Пюре из бобовых  и картофеля</t>
  </si>
  <si>
    <t>121/2013</t>
  </si>
  <si>
    <t>Омлет с сыром</t>
  </si>
  <si>
    <t>275/2018</t>
  </si>
  <si>
    <t>Щи из свежей капусты с картофелем со сметаной</t>
  </si>
  <si>
    <t>Плов из птицы</t>
  </si>
  <si>
    <t>492/2004</t>
  </si>
  <si>
    <t>Котлета Геракл</t>
  </si>
  <si>
    <t>101/2021</t>
  </si>
  <si>
    <t>ТТК №3</t>
  </si>
  <si>
    <t>Каша молочная "Дружба" с маслом</t>
  </si>
  <si>
    <t>Рассольник Домашний со сметаной</t>
  </si>
  <si>
    <t>запеканка из творога</t>
  </si>
  <si>
    <t>Суп- пюре из разных овощей с гренками</t>
  </si>
  <si>
    <t>Гуляш из свинины</t>
  </si>
  <si>
    <t>Каша пшеничная вязкая</t>
  </si>
  <si>
    <t>Компот из  замороженных ягод вишни</t>
  </si>
  <si>
    <t>168/2004</t>
  </si>
  <si>
    <t>54-7хн-2020/2021год</t>
  </si>
  <si>
    <t>Суп из овощей со сметаной</t>
  </si>
  <si>
    <t>Каша  Янтарная с маслом</t>
  </si>
  <si>
    <t>Суп крестьянский с крупой и сметаной</t>
  </si>
  <si>
    <t>Борщ из свежей капусты со сметаной</t>
  </si>
  <si>
    <t>Каша ячневая молочная с маслом</t>
  </si>
  <si>
    <t>МБОУ "СШ №12" г. Глазова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</si>
</sst>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>
      <alignment horizontal="left"/>
    </xf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4" borderId="27" xfId="1" applyFont="1" applyFill="1" applyBorder="1" applyAlignment="1">
      <alignment horizontal="left" wrapText="1"/>
    </xf>
    <xf numFmtId="0" fontId="13" fillId="4" borderId="27" xfId="1" applyFont="1" applyFill="1" applyBorder="1" applyAlignment="1">
      <alignment horizontal="center" wrapText="1"/>
    </xf>
    <xf numFmtId="164" fontId="13" fillId="4" borderId="2" xfId="1" applyNumberFormat="1" applyFont="1" applyFill="1" applyBorder="1" applyAlignment="1">
      <alignment horizontal="center" wrapText="1"/>
    </xf>
    <xf numFmtId="164" fontId="13" fillId="4" borderId="27" xfId="1" applyNumberFormat="1" applyFont="1" applyFill="1" applyBorder="1" applyAlignment="1">
      <alignment horizontal="center" wrapText="1"/>
    </xf>
    <xf numFmtId="0" fontId="13" fillId="4" borderId="17" xfId="1" applyFont="1" applyFill="1" applyBorder="1" applyAlignment="1">
      <alignment horizontal="center" wrapText="1"/>
    </xf>
    <xf numFmtId="2" fontId="13" fillId="4" borderId="28" xfId="1" applyNumberFormat="1" applyFont="1" applyFill="1" applyBorder="1" applyAlignment="1">
      <alignment horizontal="center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3" fillId="4" borderId="26" xfId="1" applyFont="1" applyFill="1" applyBorder="1" applyAlignment="1">
      <alignment horizontal="center" wrapText="1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0.5" customHeight="1" x14ac:dyDescent="0.3">
      <c r="A1" s="1" t="s">
        <v>7</v>
      </c>
      <c r="C1" s="75" t="s">
        <v>145</v>
      </c>
      <c r="D1" s="76"/>
      <c r="E1" s="76"/>
      <c r="F1" s="12" t="s">
        <v>16</v>
      </c>
      <c r="G1" s="2" t="s">
        <v>17</v>
      </c>
      <c r="H1" s="77" t="s">
        <v>78</v>
      </c>
      <c r="I1" s="77"/>
      <c r="J1" s="77"/>
      <c r="K1" s="77"/>
    </row>
    <row r="2" spans="1:12" ht="17.399999999999999" x14ac:dyDescent="0.25">
      <c r="A2" s="35" t="s">
        <v>6</v>
      </c>
      <c r="C2" s="2"/>
      <c r="G2" s="2" t="s">
        <v>18</v>
      </c>
      <c r="H2" s="77" t="s">
        <v>38</v>
      </c>
      <c r="I2" s="77"/>
      <c r="J2" s="77"/>
      <c r="K2" s="7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7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25</v>
      </c>
      <c r="E6" s="39"/>
      <c r="F6" s="51"/>
      <c r="G6" s="40"/>
      <c r="H6" s="40"/>
      <c r="I6" s="40"/>
      <c r="J6" s="40"/>
      <c r="K6" s="41"/>
      <c r="L6" s="41"/>
    </row>
    <row r="7" spans="1:12" ht="14.4" x14ac:dyDescent="0.3">
      <c r="A7" s="23"/>
      <c r="B7" s="15"/>
      <c r="C7" s="11"/>
      <c r="D7" s="8" t="s">
        <v>21</v>
      </c>
      <c r="E7" s="53" t="s">
        <v>55</v>
      </c>
      <c r="F7" s="54" t="s">
        <v>81</v>
      </c>
      <c r="G7" s="55">
        <v>9.7200000000000006</v>
      </c>
      <c r="H7" s="55">
        <v>15.66</v>
      </c>
      <c r="I7" s="55">
        <v>3.29</v>
      </c>
      <c r="J7" s="56">
        <v>207.62</v>
      </c>
      <c r="K7" s="54" t="s">
        <v>57</v>
      </c>
      <c r="L7" s="58">
        <v>44.48</v>
      </c>
    </row>
    <row r="8" spans="1:12" ht="14.4" x14ac:dyDescent="0.3">
      <c r="A8" s="23"/>
      <c r="B8" s="15"/>
      <c r="C8" s="11"/>
      <c r="D8" s="7" t="s">
        <v>22</v>
      </c>
      <c r="E8" s="53" t="s">
        <v>49</v>
      </c>
      <c r="F8" s="54" t="s">
        <v>82</v>
      </c>
      <c r="G8" s="55">
        <v>1.25</v>
      </c>
      <c r="H8" s="55">
        <v>1.25</v>
      </c>
      <c r="I8" s="55">
        <v>12.33</v>
      </c>
      <c r="J8" s="56">
        <v>63.92</v>
      </c>
      <c r="K8" s="54" t="s">
        <v>51</v>
      </c>
      <c r="L8" s="58">
        <v>7.52</v>
      </c>
    </row>
    <row r="9" spans="1:12" ht="14.4" x14ac:dyDescent="0.3">
      <c r="A9" s="23"/>
      <c r="B9" s="15"/>
      <c r="C9" s="11"/>
      <c r="D9" s="7" t="s">
        <v>30</v>
      </c>
      <c r="E9" s="53" t="s">
        <v>40</v>
      </c>
      <c r="F9" s="54" t="s">
        <v>83</v>
      </c>
      <c r="G9" s="55">
        <v>1.9</v>
      </c>
      <c r="H9" s="55">
        <v>0.23</v>
      </c>
      <c r="I9" s="55">
        <v>12.43</v>
      </c>
      <c r="J9" s="56">
        <v>82.75</v>
      </c>
      <c r="K9" s="54" t="s">
        <v>43</v>
      </c>
      <c r="L9" s="58">
        <v>2.0099999999999998</v>
      </c>
    </row>
    <row r="10" spans="1:12" ht="14.4" x14ac:dyDescent="0.3">
      <c r="A10" s="23"/>
      <c r="B10" s="15"/>
      <c r="C10" s="11"/>
      <c r="D10" s="7" t="s">
        <v>31</v>
      </c>
      <c r="E10" s="53" t="s">
        <v>80</v>
      </c>
      <c r="F10" s="54" t="s">
        <v>83</v>
      </c>
      <c r="G10" s="55">
        <v>1.75</v>
      </c>
      <c r="H10" s="55">
        <v>0.25</v>
      </c>
      <c r="I10" s="55">
        <v>11.13</v>
      </c>
      <c r="J10" s="56">
        <v>51.5</v>
      </c>
      <c r="K10" s="54" t="s">
        <v>68</v>
      </c>
      <c r="L10" s="58">
        <v>1.88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4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4"/>
    </row>
    <row r="13" spans="1:12" ht="14.4" x14ac:dyDescent="0.3">
      <c r="A13" s="24"/>
      <c r="B13" s="17"/>
      <c r="C13" s="8"/>
      <c r="D13" s="18" t="s">
        <v>32</v>
      </c>
      <c r="E13" s="9"/>
      <c r="F13" s="19">
        <f>F7+F8+F9+F10</f>
        <v>400</v>
      </c>
      <c r="G13" s="19">
        <f t="shared" ref="G13:J13" si="0">SUM(G6:G12)</f>
        <v>14.620000000000001</v>
      </c>
      <c r="H13" s="19">
        <f t="shared" si="0"/>
        <v>17.39</v>
      </c>
      <c r="I13" s="19">
        <f t="shared" si="0"/>
        <v>39.18</v>
      </c>
      <c r="J13" s="19">
        <f t="shared" si="0"/>
        <v>405.79</v>
      </c>
      <c r="K13" s="25"/>
      <c r="L13" s="25">
        <f t="shared" ref="L13" si="1">SUM(L6:L12)</f>
        <v>55.89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52"/>
      <c r="G14" s="43"/>
      <c r="H14" s="43"/>
      <c r="I14" s="43"/>
      <c r="J14" s="43"/>
      <c r="K14" s="44"/>
      <c r="L14" s="44"/>
    </row>
    <row r="15" spans="1:12" ht="27" x14ac:dyDescent="0.3">
      <c r="A15" s="23"/>
      <c r="B15" s="15"/>
      <c r="C15" s="11"/>
      <c r="D15" s="7" t="s">
        <v>26</v>
      </c>
      <c r="E15" s="53" t="s">
        <v>85</v>
      </c>
      <c r="F15" s="54" t="s">
        <v>87</v>
      </c>
      <c r="G15" s="55">
        <v>5.4</v>
      </c>
      <c r="H15" s="55">
        <v>5.75</v>
      </c>
      <c r="I15" s="55">
        <v>8.1</v>
      </c>
      <c r="J15" s="55">
        <v>108.38</v>
      </c>
      <c r="K15" s="66" t="s">
        <v>69</v>
      </c>
      <c r="L15" s="58">
        <v>26.28</v>
      </c>
    </row>
    <row r="16" spans="1:12" ht="14.4" x14ac:dyDescent="0.3">
      <c r="A16" s="23"/>
      <c r="B16" s="15"/>
      <c r="C16" s="11"/>
      <c r="D16" s="7" t="s">
        <v>27</v>
      </c>
      <c r="E16" s="53" t="s">
        <v>84</v>
      </c>
      <c r="F16" s="54" t="s">
        <v>88</v>
      </c>
      <c r="G16" s="55">
        <v>13.9</v>
      </c>
      <c r="H16" s="55">
        <v>8.75</v>
      </c>
      <c r="I16" s="55">
        <v>6.59</v>
      </c>
      <c r="J16" s="55">
        <v>176.32</v>
      </c>
      <c r="K16" s="66" t="s">
        <v>86</v>
      </c>
      <c r="L16" s="58">
        <v>52.75</v>
      </c>
    </row>
    <row r="17" spans="1:12" ht="14.4" x14ac:dyDescent="0.3">
      <c r="A17" s="23"/>
      <c r="B17" s="15"/>
      <c r="C17" s="11"/>
      <c r="D17" s="7" t="s">
        <v>28</v>
      </c>
      <c r="E17" s="53" t="s">
        <v>52</v>
      </c>
      <c r="F17" s="54" t="s">
        <v>89</v>
      </c>
      <c r="G17" s="55">
        <v>6.26</v>
      </c>
      <c r="H17" s="55">
        <v>4.71</v>
      </c>
      <c r="I17" s="55">
        <v>30</v>
      </c>
      <c r="J17" s="55">
        <v>217.68</v>
      </c>
      <c r="K17" s="66" t="s">
        <v>54</v>
      </c>
      <c r="L17" s="58">
        <v>14.04</v>
      </c>
    </row>
    <row r="18" spans="1:12" ht="14.4" x14ac:dyDescent="0.3">
      <c r="A18" s="23"/>
      <c r="B18" s="15"/>
      <c r="C18" s="11"/>
      <c r="D18" s="7" t="s">
        <v>29</v>
      </c>
      <c r="E18" s="53" t="s">
        <v>39</v>
      </c>
      <c r="F18" s="54" t="s">
        <v>82</v>
      </c>
      <c r="G18" s="55">
        <v>7.0000000000000007E-2</v>
      </c>
      <c r="H18" s="55">
        <v>0.01</v>
      </c>
      <c r="I18" s="55">
        <v>10.199999999999999</v>
      </c>
      <c r="J18" s="55">
        <v>39.869999999999997</v>
      </c>
      <c r="K18" s="66" t="s">
        <v>42</v>
      </c>
      <c r="L18" s="58">
        <v>6.2</v>
      </c>
    </row>
    <row r="19" spans="1:12" ht="14.4" x14ac:dyDescent="0.3">
      <c r="A19" s="23"/>
      <c r="B19" s="15"/>
      <c r="C19" s="11"/>
      <c r="D19" s="7" t="s">
        <v>30</v>
      </c>
      <c r="E19" s="53" t="s">
        <v>40</v>
      </c>
      <c r="F19" s="54" t="s">
        <v>83</v>
      </c>
      <c r="G19" s="55">
        <v>1.9</v>
      </c>
      <c r="H19" s="55">
        <v>0.23</v>
      </c>
      <c r="I19" s="55">
        <v>12.43</v>
      </c>
      <c r="J19" s="55">
        <v>82.75</v>
      </c>
      <c r="K19" s="66" t="s">
        <v>43</v>
      </c>
      <c r="L19" s="58">
        <v>2.0099999999999998</v>
      </c>
    </row>
    <row r="20" spans="1:12" ht="14.4" x14ac:dyDescent="0.3">
      <c r="A20" s="23"/>
      <c r="B20" s="15"/>
      <c r="C20" s="11"/>
      <c r="D20" s="7" t="s">
        <v>31</v>
      </c>
      <c r="E20" s="53" t="s">
        <v>80</v>
      </c>
      <c r="F20" s="54" t="s">
        <v>83</v>
      </c>
      <c r="G20" s="55">
        <v>1.75</v>
      </c>
      <c r="H20" s="55">
        <v>0.25</v>
      </c>
      <c r="I20" s="55">
        <v>11.13</v>
      </c>
      <c r="J20" s="55">
        <v>51.5</v>
      </c>
      <c r="K20" s="66" t="s">
        <v>68</v>
      </c>
      <c r="L20" s="58">
        <v>1.88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4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4"/>
    </row>
    <row r="23" spans="1:12" ht="14.4" x14ac:dyDescent="0.3">
      <c r="A23" s="24"/>
      <c r="B23" s="17"/>
      <c r="C23" s="8"/>
      <c r="D23" s="18" t="s">
        <v>32</v>
      </c>
      <c r="E23" s="9"/>
      <c r="F23" s="19">
        <f>F15+F16+F17+F18+F19+F20</f>
        <v>728</v>
      </c>
      <c r="G23" s="19">
        <f t="shared" ref="G23:J23" si="2">SUM(G14:G22)</f>
        <v>29.28</v>
      </c>
      <c r="H23" s="19">
        <f t="shared" si="2"/>
        <v>19.700000000000003</v>
      </c>
      <c r="I23" s="19">
        <f t="shared" si="2"/>
        <v>78.449999999999989</v>
      </c>
      <c r="J23" s="19">
        <f t="shared" si="2"/>
        <v>676.5</v>
      </c>
      <c r="K23" s="25"/>
      <c r="L23" s="25">
        <f t="shared" ref="L23" si="3">SUM(L14:L22)</f>
        <v>103.16</v>
      </c>
    </row>
    <row r="24" spans="1:12" ht="15" thickBot="1" x14ac:dyDescent="0.3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1128</v>
      </c>
      <c r="G24" s="32">
        <f t="shared" ref="G24:J24" si="4">G13+G23</f>
        <v>43.900000000000006</v>
      </c>
      <c r="H24" s="32">
        <f t="shared" si="4"/>
        <v>37.090000000000003</v>
      </c>
      <c r="I24" s="32">
        <f t="shared" si="4"/>
        <v>117.63</v>
      </c>
      <c r="J24" s="32">
        <f t="shared" si="4"/>
        <v>1082.29</v>
      </c>
      <c r="K24" s="32"/>
      <c r="L24" s="71">
        <f t="shared" ref="L24" si="5">L13+L23</f>
        <v>159.05000000000001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22" t="s">
        <v>25</v>
      </c>
      <c r="E25" s="39"/>
      <c r="F25" s="51"/>
      <c r="G25" s="40"/>
      <c r="H25" s="40"/>
      <c r="I25" s="40"/>
      <c r="J25" s="40"/>
      <c r="K25" s="41"/>
      <c r="L25" s="41"/>
    </row>
    <row r="26" spans="1:12" ht="14.4" x14ac:dyDescent="0.3">
      <c r="A26" s="14"/>
      <c r="B26" s="15"/>
      <c r="C26" s="11"/>
      <c r="D26" s="7" t="s">
        <v>21</v>
      </c>
      <c r="E26" s="53" t="s">
        <v>144</v>
      </c>
      <c r="F26" s="54">
        <v>210</v>
      </c>
      <c r="G26" s="55">
        <v>9.4</v>
      </c>
      <c r="H26" s="55">
        <v>10.59</v>
      </c>
      <c r="I26" s="55">
        <v>40.94</v>
      </c>
      <c r="J26" s="56">
        <v>283.76</v>
      </c>
      <c r="K26" s="57" t="s">
        <v>50</v>
      </c>
      <c r="L26" s="58">
        <v>28.96</v>
      </c>
    </row>
    <row r="27" spans="1:12" ht="14.4" x14ac:dyDescent="0.3">
      <c r="A27" s="14"/>
      <c r="B27" s="15"/>
      <c r="C27" s="11"/>
      <c r="D27" s="7" t="s">
        <v>22</v>
      </c>
      <c r="E27" s="53" t="s">
        <v>56</v>
      </c>
      <c r="F27" s="54" t="s">
        <v>82</v>
      </c>
      <c r="G27" s="55">
        <v>2.96</v>
      </c>
      <c r="H27" s="55">
        <v>2.92</v>
      </c>
      <c r="I27" s="55">
        <v>14.74</v>
      </c>
      <c r="J27" s="56">
        <v>99.35</v>
      </c>
      <c r="K27" s="57" t="s">
        <v>58</v>
      </c>
      <c r="L27" s="58">
        <v>16.920000000000002</v>
      </c>
    </row>
    <row r="28" spans="1:12" ht="14.4" x14ac:dyDescent="0.3">
      <c r="A28" s="14"/>
      <c r="B28" s="15"/>
      <c r="C28" s="11"/>
      <c r="D28" s="7" t="s">
        <v>30</v>
      </c>
      <c r="E28" s="53" t="s">
        <v>40</v>
      </c>
      <c r="F28" s="54" t="s">
        <v>83</v>
      </c>
      <c r="G28" s="55">
        <v>1.9</v>
      </c>
      <c r="H28" s="55">
        <v>0.23</v>
      </c>
      <c r="I28" s="55">
        <v>12.43</v>
      </c>
      <c r="J28" s="56">
        <v>82.75</v>
      </c>
      <c r="K28" s="57" t="s">
        <v>43</v>
      </c>
      <c r="L28" s="58">
        <v>2.0099999999999998</v>
      </c>
    </row>
    <row r="29" spans="1:12" ht="14.4" x14ac:dyDescent="0.3">
      <c r="A29" s="14"/>
      <c r="B29" s="15"/>
      <c r="C29" s="11"/>
      <c r="D29" s="7" t="s">
        <v>31</v>
      </c>
      <c r="E29" s="53" t="s">
        <v>80</v>
      </c>
      <c r="F29" s="54" t="s">
        <v>83</v>
      </c>
      <c r="G29" s="55">
        <v>1.75</v>
      </c>
      <c r="H29" s="55">
        <v>0.25</v>
      </c>
      <c r="I29" s="55">
        <v>11.13</v>
      </c>
      <c r="J29" s="56">
        <v>51.5</v>
      </c>
      <c r="K29" s="57" t="s">
        <v>68</v>
      </c>
      <c r="L29" s="58">
        <v>1.88</v>
      </c>
    </row>
    <row r="30" spans="1:12" ht="14.4" x14ac:dyDescent="0.3">
      <c r="A30" s="14"/>
      <c r="B30" s="15"/>
      <c r="C30" s="11"/>
      <c r="D30" s="6"/>
      <c r="E30" s="59"/>
      <c r="F30" s="60"/>
      <c r="G30" s="60"/>
      <c r="H30" s="60"/>
      <c r="I30" s="60"/>
      <c r="J30" s="60"/>
      <c r="K30" s="61"/>
      <c r="L30" s="61"/>
    </row>
    <row r="31" spans="1:12" ht="14.4" x14ac:dyDescent="0.3">
      <c r="A31" s="14"/>
      <c r="B31" s="15"/>
      <c r="C31" s="11"/>
      <c r="D31" s="6"/>
      <c r="E31" s="59"/>
      <c r="F31" s="60"/>
      <c r="G31" s="60"/>
      <c r="H31" s="60"/>
      <c r="I31" s="60"/>
      <c r="J31" s="60"/>
      <c r="K31" s="61"/>
      <c r="L31" s="61"/>
    </row>
    <row r="32" spans="1:12" ht="14.4" x14ac:dyDescent="0.3">
      <c r="A32" s="16"/>
      <c r="B32" s="17"/>
      <c r="C32" s="8"/>
      <c r="D32" s="18" t="s">
        <v>32</v>
      </c>
      <c r="E32" s="62"/>
      <c r="F32" s="63">
        <f>F26+F27+F28+F29</f>
        <v>460</v>
      </c>
      <c r="G32" s="63">
        <f t="shared" ref="G32" si="6">SUM(G25:G31)</f>
        <v>16.009999999999998</v>
      </c>
      <c r="H32" s="63">
        <f t="shared" ref="H32" si="7">SUM(H25:H31)</f>
        <v>13.99</v>
      </c>
      <c r="I32" s="63">
        <f t="shared" ref="I32" si="8">SUM(I25:I31)</f>
        <v>79.239999999999995</v>
      </c>
      <c r="J32" s="63">
        <f t="shared" ref="J32:L32" si="9">SUM(J25:J31)</f>
        <v>517.36</v>
      </c>
      <c r="K32" s="64"/>
      <c r="L32" s="64">
        <f t="shared" si="9"/>
        <v>49.77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9"/>
      <c r="F33" s="65"/>
      <c r="G33" s="60"/>
      <c r="H33" s="60"/>
      <c r="I33" s="60"/>
      <c r="J33" s="60"/>
      <c r="K33" s="61"/>
      <c r="L33" s="61"/>
    </row>
    <row r="34" spans="1:12" ht="14.4" x14ac:dyDescent="0.3">
      <c r="A34" s="14"/>
      <c r="B34" s="15"/>
      <c r="C34" s="11"/>
      <c r="D34" s="7" t="s">
        <v>26</v>
      </c>
      <c r="E34" s="53" t="s">
        <v>143</v>
      </c>
      <c r="F34" s="54">
        <v>208</v>
      </c>
      <c r="G34" s="55">
        <v>1.54</v>
      </c>
      <c r="H34" s="55">
        <v>4.6900000000000004</v>
      </c>
      <c r="I34" s="55">
        <v>8.9499999999999993</v>
      </c>
      <c r="J34" s="55">
        <v>86.19</v>
      </c>
      <c r="K34" s="66" t="s">
        <v>61</v>
      </c>
      <c r="L34" s="58">
        <v>11.24</v>
      </c>
    </row>
    <row r="35" spans="1:12" ht="14.4" x14ac:dyDescent="0.3">
      <c r="A35" s="14"/>
      <c r="B35" s="15"/>
      <c r="C35" s="11"/>
      <c r="D35" s="7" t="s">
        <v>27</v>
      </c>
      <c r="E35" s="53" t="s">
        <v>59</v>
      </c>
      <c r="F35" s="54" t="s">
        <v>88</v>
      </c>
      <c r="G35" s="55">
        <v>11.75</v>
      </c>
      <c r="H35" s="55">
        <v>9.1199999999999992</v>
      </c>
      <c r="I35" s="55">
        <v>12.44</v>
      </c>
      <c r="J35" s="55">
        <v>208.19</v>
      </c>
      <c r="K35" s="66" t="s">
        <v>62</v>
      </c>
      <c r="L35" s="58">
        <v>50.28</v>
      </c>
    </row>
    <row r="36" spans="1:12" ht="14.4" x14ac:dyDescent="0.3">
      <c r="A36" s="14"/>
      <c r="B36" s="15"/>
      <c r="C36" s="11"/>
      <c r="D36" s="7" t="s">
        <v>28</v>
      </c>
      <c r="E36" s="53" t="s">
        <v>90</v>
      </c>
      <c r="F36" s="54" t="s">
        <v>92</v>
      </c>
      <c r="G36" s="55">
        <v>10.29</v>
      </c>
      <c r="H36" s="55">
        <v>9.4600000000000009</v>
      </c>
      <c r="I36" s="55">
        <v>36.979999999999997</v>
      </c>
      <c r="J36" s="55">
        <v>275.3</v>
      </c>
      <c r="K36" s="66" t="s">
        <v>91</v>
      </c>
      <c r="L36" s="58">
        <v>23.21</v>
      </c>
    </row>
    <row r="37" spans="1:12" ht="14.4" x14ac:dyDescent="0.3">
      <c r="A37" s="14"/>
      <c r="B37" s="15"/>
      <c r="C37" s="11"/>
      <c r="D37" s="7" t="s">
        <v>29</v>
      </c>
      <c r="E37" s="53" t="s">
        <v>64</v>
      </c>
      <c r="F37" s="54">
        <v>210</v>
      </c>
      <c r="G37" s="55">
        <v>0</v>
      </c>
      <c r="H37" s="55">
        <v>0</v>
      </c>
      <c r="I37" s="55">
        <v>9.98</v>
      </c>
      <c r="J37" s="55">
        <v>37.42</v>
      </c>
      <c r="K37" s="66" t="s">
        <v>65</v>
      </c>
      <c r="L37" s="58">
        <v>2.36</v>
      </c>
    </row>
    <row r="38" spans="1:12" ht="14.4" x14ac:dyDescent="0.3">
      <c r="A38" s="14"/>
      <c r="B38" s="15"/>
      <c r="C38" s="11"/>
      <c r="D38" s="7" t="s">
        <v>30</v>
      </c>
      <c r="E38" s="53" t="s">
        <v>40</v>
      </c>
      <c r="F38" s="54" t="s">
        <v>83</v>
      </c>
      <c r="G38" s="55">
        <v>1.9</v>
      </c>
      <c r="H38" s="55">
        <v>0.23</v>
      </c>
      <c r="I38" s="55">
        <v>12.43</v>
      </c>
      <c r="J38" s="55">
        <v>82.75</v>
      </c>
      <c r="K38" s="66" t="s">
        <v>43</v>
      </c>
      <c r="L38" s="58">
        <v>2.0099999999999998</v>
      </c>
    </row>
    <row r="39" spans="1:12" ht="14.4" x14ac:dyDescent="0.3">
      <c r="A39" s="14"/>
      <c r="B39" s="15"/>
      <c r="C39" s="11"/>
      <c r="D39" s="7" t="s">
        <v>31</v>
      </c>
      <c r="E39" s="53" t="s">
        <v>80</v>
      </c>
      <c r="F39" s="54" t="s">
        <v>83</v>
      </c>
      <c r="G39" s="55">
        <v>1.75</v>
      </c>
      <c r="H39" s="55">
        <v>0.25</v>
      </c>
      <c r="I39" s="55">
        <v>11.13</v>
      </c>
      <c r="J39" s="55">
        <v>51.5</v>
      </c>
      <c r="K39" s="66" t="s">
        <v>68</v>
      </c>
      <c r="L39" s="58">
        <v>1.88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4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4"/>
    </row>
    <row r="42" spans="1:12" ht="14.4" x14ac:dyDescent="0.3">
      <c r="A42" s="16"/>
      <c r="B42" s="17"/>
      <c r="C42" s="8"/>
      <c r="D42" s="18" t="s">
        <v>32</v>
      </c>
      <c r="E42" s="9"/>
      <c r="F42" s="19">
        <f>F34+F35+F36+F37+F38+F39</f>
        <v>714</v>
      </c>
      <c r="G42" s="19">
        <f t="shared" ref="G42" si="10">SUM(G33:G41)</f>
        <v>27.229999999999997</v>
      </c>
      <c r="H42" s="19">
        <f t="shared" ref="H42" si="11">SUM(H33:H41)</f>
        <v>23.75</v>
      </c>
      <c r="I42" s="19">
        <f t="shared" ref="I42" si="12">SUM(I33:I41)</f>
        <v>91.91</v>
      </c>
      <c r="J42" s="19">
        <f t="shared" ref="J42:L42" si="13">SUM(J33:J41)</f>
        <v>741.35</v>
      </c>
      <c r="K42" s="25"/>
      <c r="L42" s="25">
        <f t="shared" si="13"/>
        <v>90.98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1174</v>
      </c>
      <c r="G43" s="32">
        <f t="shared" ref="G43" si="14">G32+G42</f>
        <v>43.239999999999995</v>
      </c>
      <c r="H43" s="32">
        <f t="shared" ref="H43" si="15">H32+H42</f>
        <v>37.74</v>
      </c>
      <c r="I43" s="32">
        <f t="shared" ref="I43" si="16">I32+I42</f>
        <v>171.14999999999998</v>
      </c>
      <c r="J43" s="32">
        <f t="shared" ref="J43:L43" si="17">J32+J42</f>
        <v>1258.71</v>
      </c>
      <c r="K43" s="32"/>
      <c r="L43" s="71">
        <f t="shared" si="17"/>
        <v>140.75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25</v>
      </c>
      <c r="E44" s="39"/>
      <c r="F44" s="51"/>
      <c r="G44" s="40"/>
      <c r="H44" s="40"/>
      <c r="I44" s="40"/>
      <c r="J44" s="40"/>
      <c r="K44" s="41"/>
      <c r="L44" s="41"/>
    </row>
    <row r="45" spans="1:12" ht="14.4" x14ac:dyDescent="0.3">
      <c r="A45" s="23"/>
      <c r="B45" s="15"/>
      <c r="C45" s="11"/>
      <c r="D45" s="5" t="s">
        <v>21</v>
      </c>
      <c r="E45" s="53" t="s">
        <v>93</v>
      </c>
      <c r="F45" s="54" t="s">
        <v>81</v>
      </c>
      <c r="G45" s="55">
        <v>17.11</v>
      </c>
      <c r="H45" s="55">
        <v>12.17</v>
      </c>
      <c r="I45" s="55">
        <v>19.690000000000001</v>
      </c>
      <c r="J45" s="55">
        <v>315.51</v>
      </c>
      <c r="K45" s="66" t="s">
        <v>94</v>
      </c>
      <c r="L45" s="58">
        <v>83.45</v>
      </c>
    </row>
    <row r="46" spans="1:12" ht="14.4" x14ac:dyDescent="0.3">
      <c r="A46" s="23"/>
      <c r="B46" s="15"/>
      <c r="C46" s="11"/>
      <c r="D46" s="7" t="s">
        <v>22</v>
      </c>
      <c r="E46" s="53" t="s">
        <v>64</v>
      </c>
      <c r="F46" s="54">
        <v>210</v>
      </c>
      <c r="G46" s="55">
        <v>0</v>
      </c>
      <c r="H46" s="55">
        <v>0</v>
      </c>
      <c r="I46" s="55">
        <v>9.98</v>
      </c>
      <c r="J46" s="55">
        <v>37.42</v>
      </c>
      <c r="K46" s="66" t="s">
        <v>65</v>
      </c>
      <c r="L46" s="58">
        <v>2.36</v>
      </c>
    </row>
    <row r="47" spans="1:12" ht="14.4" x14ac:dyDescent="0.3">
      <c r="A47" s="23"/>
      <c r="B47" s="15"/>
      <c r="C47" s="11"/>
      <c r="D47" s="7" t="s">
        <v>30</v>
      </c>
      <c r="E47" s="53" t="s">
        <v>40</v>
      </c>
      <c r="F47" s="54" t="s">
        <v>83</v>
      </c>
      <c r="G47" s="55">
        <v>1.9</v>
      </c>
      <c r="H47" s="55">
        <v>0.23</v>
      </c>
      <c r="I47" s="55">
        <v>12.43</v>
      </c>
      <c r="J47" s="55">
        <v>82.75</v>
      </c>
      <c r="K47" s="66" t="s">
        <v>43</v>
      </c>
      <c r="L47" s="58">
        <v>2.0099999999999998</v>
      </c>
    </row>
    <row r="48" spans="1:12" ht="14.4" x14ac:dyDescent="0.3">
      <c r="A48" s="23"/>
      <c r="B48" s="15"/>
      <c r="C48" s="11"/>
      <c r="D48" s="7" t="s">
        <v>31</v>
      </c>
      <c r="E48" s="53" t="s">
        <v>80</v>
      </c>
      <c r="F48" s="54" t="s">
        <v>83</v>
      </c>
      <c r="G48" s="55">
        <v>1.75</v>
      </c>
      <c r="H48" s="55">
        <v>0.25</v>
      </c>
      <c r="I48" s="55">
        <v>11.13</v>
      </c>
      <c r="J48" s="55">
        <v>51.5</v>
      </c>
      <c r="K48" s="66" t="s">
        <v>68</v>
      </c>
      <c r="L48" s="58">
        <v>1.88</v>
      </c>
    </row>
    <row r="49" spans="1:12" ht="14.4" x14ac:dyDescent="0.3">
      <c r="A49" s="23"/>
      <c r="B49" s="15"/>
      <c r="C49" s="11"/>
      <c r="D49" s="6"/>
      <c r="E49" s="59"/>
      <c r="F49" s="60"/>
      <c r="G49" s="60"/>
      <c r="H49" s="60"/>
      <c r="I49" s="60"/>
      <c r="J49" s="60"/>
      <c r="K49" s="69"/>
      <c r="L49" s="61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67"/>
      <c r="L50" s="44"/>
    </row>
    <row r="51" spans="1:12" ht="14.4" x14ac:dyDescent="0.3">
      <c r="A51" s="24"/>
      <c r="B51" s="17"/>
      <c r="C51" s="8"/>
      <c r="D51" s="18" t="s">
        <v>32</v>
      </c>
      <c r="E51" s="9"/>
      <c r="F51" s="19">
        <f>F45+F46+F47+F48</f>
        <v>410</v>
      </c>
      <c r="G51" s="19">
        <f t="shared" ref="G51" si="18">SUM(G44:G50)</f>
        <v>20.759999999999998</v>
      </c>
      <c r="H51" s="19">
        <f t="shared" ref="H51" si="19">SUM(H44:H50)</f>
        <v>12.65</v>
      </c>
      <c r="I51" s="19">
        <f t="shared" ref="I51" si="20">SUM(I44:I50)</f>
        <v>53.230000000000004</v>
      </c>
      <c r="J51" s="19">
        <f t="shared" ref="J51:L51" si="21">SUM(J44:J50)</f>
        <v>487.18</v>
      </c>
      <c r="K51" s="68"/>
      <c r="L51" s="25">
        <f t="shared" si="21"/>
        <v>89.7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52"/>
      <c r="G52" s="43"/>
      <c r="H52" s="43"/>
      <c r="I52" s="43"/>
      <c r="J52" s="43"/>
      <c r="K52" s="67"/>
      <c r="L52" s="44"/>
    </row>
    <row r="53" spans="1:12" ht="14.4" x14ac:dyDescent="0.3">
      <c r="A53" s="23"/>
      <c r="B53" s="15"/>
      <c r="C53" s="11"/>
      <c r="D53" s="7" t="s">
        <v>26</v>
      </c>
      <c r="E53" s="53" t="s">
        <v>142</v>
      </c>
      <c r="F53" s="54">
        <v>208</v>
      </c>
      <c r="G53" s="55">
        <v>2.2999999999999998</v>
      </c>
      <c r="H53" s="55">
        <v>5.22</v>
      </c>
      <c r="I53" s="55">
        <v>12.82</v>
      </c>
      <c r="J53" s="55">
        <v>104.81</v>
      </c>
      <c r="K53" s="66" t="s">
        <v>45</v>
      </c>
      <c r="L53" s="58">
        <v>9.3699999999999992</v>
      </c>
    </row>
    <row r="54" spans="1:12" ht="14.4" x14ac:dyDescent="0.3">
      <c r="A54" s="23"/>
      <c r="B54" s="15"/>
      <c r="C54" s="11"/>
      <c r="D54" s="7" t="s">
        <v>27</v>
      </c>
      <c r="E54" s="53" t="s">
        <v>44</v>
      </c>
      <c r="F54" s="54" t="s">
        <v>88</v>
      </c>
      <c r="G54" s="55">
        <v>10.53</v>
      </c>
      <c r="H54" s="55">
        <v>11.42</v>
      </c>
      <c r="I54" s="55">
        <v>14.3</v>
      </c>
      <c r="J54" s="55">
        <v>207.65</v>
      </c>
      <c r="K54" s="66" t="s">
        <v>46</v>
      </c>
      <c r="L54" s="58">
        <v>64.680000000000007</v>
      </c>
    </row>
    <row r="55" spans="1:12" ht="14.4" x14ac:dyDescent="0.3">
      <c r="A55" s="23"/>
      <c r="B55" s="15"/>
      <c r="C55" s="11"/>
      <c r="D55" s="7" t="s">
        <v>28</v>
      </c>
      <c r="E55" s="53" t="s">
        <v>60</v>
      </c>
      <c r="F55" s="54" t="s">
        <v>81</v>
      </c>
      <c r="G55" s="55">
        <v>2.15</v>
      </c>
      <c r="H55" s="55">
        <v>4.12</v>
      </c>
      <c r="I55" s="55">
        <v>31.73</v>
      </c>
      <c r="J55" s="55">
        <v>204.33</v>
      </c>
      <c r="K55" s="66" t="s">
        <v>63</v>
      </c>
      <c r="L55" s="58">
        <v>15.56</v>
      </c>
    </row>
    <row r="56" spans="1:12" ht="14.4" x14ac:dyDescent="0.3">
      <c r="A56" s="23"/>
      <c r="B56" s="15"/>
      <c r="C56" s="11"/>
      <c r="D56" s="7" t="s">
        <v>29</v>
      </c>
      <c r="E56" s="53" t="s">
        <v>64</v>
      </c>
      <c r="F56" s="54">
        <v>210</v>
      </c>
      <c r="G56" s="55">
        <v>0</v>
      </c>
      <c r="H56" s="55">
        <v>0</v>
      </c>
      <c r="I56" s="55">
        <v>9.98</v>
      </c>
      <c r="J56" s="55">
        <v>37.42</v>
      </c>
      <c r="K56" s="66" t="s">
        <v>65</v>
      </c>
      <c r="L56" s="58">
        <v>2.36</v>
      </c>
    </row>
    <row r="57" spans="1:12" ht="14.4" x14ac:dyDescent="0.3">
      <c r="A57" s="23"/>
      <c r="B57" s="15"/>
      <c r="C57" s="11"/>
      <c r="D57" s="7" t="s">
        <v>30</v>
      </c>
      <c r="E57" s="53" t="s">
        <v>40</v>
      </c>
      <c r="F57" s="54" t="s">
        <v>83</v>
      </c>
      <c r="G57" s="55">
        <v>1.9</v>
      </c>
      <c r="H57" s="55">
        <v>0.23</v>
      </c>
      <c r="I57" s="55">
        <v>12.43</v>
      </c>
      <c r="J57" s="55">
        <v>82.75</v>
      </c>
      <c r="K57" s="66" t="s">
        <v>43</v>
      </c>
      <c r="L57" s="58">
        <v>2.0099999999999998</v>
      </c>
    </row>
    <row r="58" spans="1:12" ht="14.4" x14ac:dyDescent="0.3">
      <c r="A58" s="23"/>
      <c r="B58" s="15"/>
      <c r="C58" s="11"/>
      <c r="D58" s="7" t="s">
        <v>31</v>
      </c>
      <c r="E58" s="53" t="s">
        <v>80</v>
      </c>
      <c r="F58" s="54" t="s">
        <v>83</v>
      </c>
      <c r="G58" s="55">
        <v>1.75</v>
      </c>
      <c r="H58" s="55">
        <v>0.25</v>
      </c>
      <c r="I58" s="55">
        <v>11.13</v>
      </c>
      <c r="J58" s="55">
        <v>51.5</v>
      </c>
      <c r="K58" s="66" t="s">
        <v>68</v>
      </c>
      <c r="L58" s="58">
        <v>1.88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67"/>
      <c r="L59" s="44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4"/>
    </row>
    <row r="61" spans="1:12" ht="14.4" x14ac:dyDescent="0.3">
      <c r="A61" s="24"/>
      <c r="B61" s="17"/>
      <c r="C61" s="8"/>
      <c r="D61" s="18" t="s">
        <v>32</v>
      </c>
      <c r="E61" s="9"/>
      <c r="F61" s="19">
        <f>F53+F54+F55+F56+F57+F58</f>
        <v>708</v>
      </c>
      <c r="G61" s="19">
        <f t="shared" ref="G61" si="22">SUM(G52:G60)</f>
        <v>18.63</v>
      </c>
      <c r="H61" s="19">
        <f t="shared" ref="H61" si="23">SUM(H52:H60)</f>
        <v>21.240000000000002</v>
      </c>
      <c r="I61" s="19">
        <f t="shared" ref="I61" si="24">SUM(I52:I60)</f>
        <v>92.389999999999986</v>
      </c>
      <c r="J61" s="19">
        <f t="shared" ref="J61:L61" si="25">SUM(J52:J60)</f>
        <v>688.46</v>
      </c>
      <c r="K61" s="25"/>
      <c r="L61" s="25">
        <f t="shared" si="25"/>
        <v>95.860000000000014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1118</v>
      </c>
      <c r="G62" s="32">
        <f t="shared" ref="G62" si="26">G51+G61</f>
        <v>39.39</v>
      </c>
      <c r="H62" s="32">
        <f t="shared" ref="H62" si="27">H51+H61</f>
        <v>33.89</v>
      </c>
      <c r="I62" s="32">
        <f t="shared" ref="I62" si="28">I51+I61</f>
        <v>145.62</v>
      </c>
      <c r="J62" s="32">
        <f t="shared" ref="J62:L62" si="29">J51+J61</f>
        <v>1175.6400000000001</v>
      </c>
      <c r="K62" s="32"/>
      <c r="L62" s="71">
        <f t="shared" si="29"/>
        <v>185.56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25</v>
      </c>
      <c r="E63" s="39"/>
      <c r="F63" s="40"/>
      <c r="G63" s="40"/>
      <c r="H63" s="40"/>
      <c r="I63" s="40"/>
      <c r="J63" s="40"/>
      <c r="K63" s="41"/>
      <c r="L63" s="41"/>
    </row>
    <row r="64" spans="1:12" ht="14.4" x14ac:dyDescent="0.3">
      <c r="A64" s="23"/>
      <c r="B64" s="15"/>
      <c r="C64" s="11"/>
      <c r="D64" s="5" t="s">
        <v>21</v>
      </c>
      <c r="E64" s="53" t="s">
        <v>141</v>
      </c>
      <c r="F64" s="54">
        <v>205</v>
      </c>
      <c r="G64" s="55">
        <v>8.2200000000000006</v>
      </c>
      <c r="H64" s="55">
        <v>14.58</v>
      </c>
      <c r="I64" s="55">
        <v>40.97</v>
      </c>
      <c r="J64" s="55">
        <v>323.58</v>
      </c>
      <c r="K64" s="66" t="s">
        <v>96</v>
      </c>
      <c r="L64" s="58">
        <v>47.53</v>
      </c>
    </row>
    <row r="65" spans="1:12" ht="14.4" x14ac:dyDescent="0.3">
      <c r="A65" s="23"/>
      <c r="B65" s="15"/>
      <c r="C65" s="11"/>
      <c r="D65" s="7" t="s">
        <v>22</v>
      </c>
      <c r="E65" s="53" t="s">
        <v>95</v>
      </c>
      <c r="F65" s="54" t="s">
        <v>82</v>
      </c>
      <c r="G65" s="55">
        <v>2.86</v>
      </c>
      <c r="H65" s="55">
        <v>2.59</v>
      </c>
      <c r="I65" s="55">
        <v>14.85</v>
      </c>
      <c r="J65" s="55">
        <v>93.26</v>
      </c>
      <c r="K65" s="66" t="s">
        <v>97</v>
      </c>
      <c r="L65" s="58">
        <v>12.59</v>
      </c>
    </row>
    <row r="66" spans="1:12" ht="14.4" x14ac:dyDescent="0.3">
      <c r="A66" s="23"/>
      <c r="B66" s="15"/>
      <c r="C66" s="11"/>
      <c r="D66" s="7" t="s">
        <v>30</v>
      </c>
      <c r="E66" s="53" t="s">
        <v>40</v>
      </c>
      <c r="F66" s="54" t="s">
        <v>83</v>
      </c>
      <c r="G66" s="55">
        <v>1.9</v>
      </c>
      <c r="H66" s="55">
        <v>0.23</v>
      </c>
      <c r="I66" s="55">
        <v>12.43</v>
      </c>
      <c r="J66" s="55">
        <v>82.75</v>
      </c>
      <c r="K66" s="66" t="s">
        <v>43</v>
      </c>
      <c r="L66" s="58">
        <v>2.0099999999999998</v>
      </c>
    </row>
    <row r="67" spans="1:12" ht="14.4" x14ac:dyDescent="0.3">
      <c r="A67" s="23"/>
      <c r="B67" s="15"/>
      <c r="C67" s="11"/>
      <c r="D67" s="7" t="s">
        <v>31</v>
      </c>
      <c r="E67" s="53" t="s">
        <v>80</v>
      </c>
      <c r="F67" s="54" t="s">
        <v>83</v>
      </c>
      <c r="G67" s="55">
        <v>1.75</v>
      </c>
      <c r="H67" s="55">
        <v>0.25</v>
      </c>
      <c r="I67" s="55">
        <v>11.13</v>
      </c>
      <c r="J67" s="55">
        <v>51.5</v>
      </c>
      <c r="K67" s="66" t="s">
        <v>68</v>
      </c>
      <c r="L67" s="58">
        <v>1.88</v>
      </c>
    </row>
    <row r="68" spans="1:12" ht="14.4" x14ac:dyDescent="0.3">
      <c r="A68" s="23"/>
      <c r="B68" s="15"/>
      <c r="C68" s="11"/>
      <c r="D68" s="7" t="s">
        <v>23</v>
      </c>
      <c r="E68" s="59"/>
      <c r="F68" s="65"/>
      <c r="G68" s="60"/>
      <c r="H68" s="60"/>
      <c r="I68" s="60"/>
      <c r="J68" s="60"/>
      <c r="K68" s="69"/>
      <c r="L68" s="61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67"/>
      <c r="L69" s="44"/>
    </row>
    <row r="70" spans="1:12" ht="14.4" x14ac:dyDescent="0.3">
      <c r="A70" s="24"/>
      <c r="B70" s="17"/>
      <c r="C70" s="8"/>
      <c r="D70" s="18" t="s">
        <v>32</v>
      </c>
      <c r="E70" s="9"/>
      <c r="F70" s="19">
        <f>F64+F65+F66+F67</f>
        <v>455</v>
      </c>
      <c r="G70" s="19">
        <f t="shared" ref="G70" si="30">SUM(G63:G69)</f>
        <v>14.73</v>
      </c>
      <c r="H70" s="19">
        <f t="shared" ref="H70" si="31">SUM(H63:H69)</f>
        <v>17.650000000000002</v>
      </c>
      <c r="I70" s="19">
        <f t="shared" ref="I70" si="32">SUM(I63:I69)</f>
        <v>79.38</v>
      </c>
      <c r="J70" s="19">
        <f t="shared" ref="J70:L70" si="33">SUM(J63:J69)</f>
        <v>551.08999999999992</v>
      </c>
      <c r="K70" s="68"/>
      <c r="L70" s="25">
        <f t="shared" si="33"/>
        <v>64.010000000000005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52"/>
      <c r="G71" s="43"/>
      <c r="H71" s="43"/>
      <c r="I71" s="43"/>
      <c r="J71" s="43"/>
      <c r="K71" s="67"/>
      <c r="L71" s="44"/>
    </row>
    <row r="72" spans="1:12" ht="14.4" x14ac:dyDescent="0.3">
      <c r="A72" s="23"/>
      <c r="B72" s="15"/>
      <c r="C72" s="11"/>
      <c r="D72" s="7" t="s">
        <v>26</v>
      </c>
      <c r="E72" s="53" t="s">
        <v>75</v>
      </c>
      <c r="F72" s="54" t="s">
        <v>82</v>
      </c>
      <c r="G72" s="55">
        <v>4.09</v>
      </c>
      <c r="H72" s="55">
        <v>3.84</v>
      </c>
      <c r="I72" s="55">
        <v>23.28</v>
      </c>
      <c r="J72" s="55">
        <v>125.41</v>
      </c>
      <c r="K72" s="66" t="s">
        <v>77</v>
      </c>
      <c r="L72" s="58">
        <v>7.9</v>
      </c>
    </row>
    <row r="73" spans="1:12" ht="14.4" x14ac:dyDescent="0.3">
      <c r="A73" s="23"/>
      <c r="B73" s="15"/>
      <c r="C73" s="11"/>
      <c r="D73" s="7" t="s">
        <v>27</v>
      </c>
      <c r="E73" s="53" t="s">
        <v>98</v>
      </c>
      <c r="F73" s="54">
        <v>180</v>
      </c>
      <c r="G73" s="55">
        <v>15.76</v>
      </c>
      <c r="H73" s="55">
        <v>36.43</v>
      </c>
      <c r="I73" s="55">
        <v>22.85</v>
      </c>
      <c r="J73" s="55">
        <v>462.82</v>
      </c>
      <c r="K73" s="66" t="s">
        <v>100</v>
      </c>
      <c r="L73" s="58">
        <v>70.89</v>
      </c>
    </row>
    <row r="74" spans="1:12" ht="14.4" x14ac:dyDescent="0.3">
      <c r="A74" s="23"/>
      <c r="B74" s="15"/>
      <c r="C74" s="11"/>
      <c r="D74" s="7" t="s">
        <v>29</v>
      </c>
      <c r="E74" s="53" t="s">
        <v>99</v>
      </c>
      <c r="F74" s="54" t="s">
        <v>82</v>
      </c>
      <c r="G74" s="55">
        <v>1.02</v>
      </c>
      <c r="H74" s="55">
        <v>0</v>
      </c>
      <c r="I74" s="55">
        <v>21.42</v>
      </c>
      <c r="J74" s="55">
        <v>89.1</v>
      </c>
      <c r="K74" s="66" t="s">
        <v>101</v>
      </c>
      <c r="L74" s="58">
        <v>16.2</v>
      </c>
    </row>
    <row r="75" spans="1:12" ht="14.4" x14ac:dyDescent="0.3">
      <c r="A75" s="23"/>
      <c r="B75" s="15"/>
      <c r="C75" s="11"/>
      <c r="D75" s="7" t="s">
        <v>30</v>
      </c>
      <c r="E75" s="53" t="s">
        <v>40</v>
      </c>
      <c r="F75" s="54" t="s">
        <v>83</v>
      </c>
      <c r="G75" s="55">
        <v>1.9</v>
      </c>
      <c r="H75" s="55">
        <v>0.23</v>
      </c>
      <c r="I75" s="55">
        <v>12.43</v>
      </c>
      <c r="J75" s="55">
        <v>82.75</v>
      </c>
      <c r="K75" s="66" t="s">
        <v>43</v>
      </c>
      <c r="L75" s="58">
        <v>2.0099999999999998</v>
      </c>
    </row>
    <row r="76" spans="1:12" ht="14.4" x14ac:dyDescent="0.3">
      <c r="A76" s="23"/>
      <c r="B76" s="15"/>
      <c r="C76" s="11"/>
      <c r="D76" s="7" t="s">
        <v>31</v>
      </c>
      <c r="E76" s="53" t="s">
        <v>80</v>
      </c>
      <c r="F76" s="54" t="s">
        <v>83</v>
      </c>
      <c r="G76" s="55">
        <v>1.75</v>
      </c>
      <c r="H76" s="55">
        <v>0.25</v>
      </c>
      <c r="I76" s="55">
        <v>11.13</v>
      </c>
      <c r="J76" s="55">
        <v>51.5</v>
      </c>
      <c r="K76" s="66" t="s">
        <v>68</v>
      </c>
      <c r="L76" s="58">
        <v>1.88</v>
      </c>
    </row>
    <row r="77" spans="1:12" ht="14.4" x14ac:dyDescent="0.3">
      <c r="A77" s="23"/>
      <c r="B77" s="15"/>
      <c r="C77" s="11"/>
      <c r="D77" s="42"/>
      <c r="E77" s="42"/>
      <c r="F77" s="43"/>
      <c r="G77" s="43"/>
      <c r="H77" s="43"/>
      <c r="I77" s="43"/>
      <c r="J77" s="43"/>
      <c r="K77" s="67"/>
      <c r="L77" s="44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4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4"/>
    </row>
    <row r="80" spans="1:12" ht="14.4" x14ac:dyDescent="0.3">
      <c r="A80" s="24"/>
      <c r="B80" s="17"/>
      <c r="C80" s="8"/>
      <c r="D80" s="18" t="s">
        <v>32</v>
      </c>
      <c r="E80" s="9"/>
      <c r="F80" s="19">
        <f>F72+F73+F74+F75+F76</f>
        <v>630</v>
      </c>
      <c r="G80" s="19">
        <f t="shared" ref="G80" si="34">SUM(G71:G79)</f>
        <v>24.52</v>
      </c>
      <c r="H80" s="19">
        <f t="shared" ref="H80" si="35">SUM(H71:H79)</f>
        <v>40.749999999999993</v>
      </c>
      <c r="I80" s="19">
        <f t="shared" ref="I80" si="36">SUM(I71:I79)</f>
        <v>91.110000000000014</v>
      </c>
      <c r="J80" s="19">
        <f t="shared" ref="J80:L80" si="37">SUM(J71:J79)</f>
        <v>811.58</v>
      </c>
      <c r="K80" s="25"/>
      <c r="L80" s="25">
        <f t="shared" si="37"/>
        <v>98.88000000000001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1085</v>
      </c>
      <c r="G81" s="32">
        <f t="shared" ref="G81" si="38">G70+G80</f>
        <v>39.25</v>
      </c>
      <c r="H81" s="32">
        <f t="shared" ref="H81" si="39">H70+H80</f>
        <v>58.399999999999991</v>
      </c>
      <c r="I81" s="32">
        <f t="shared" ref="I81" si="40">I70+I80</f>
        <v>170.49</v>
      </c>
      <c r="J81" s="32">
        <f t="shared" ref="J81:L81" si="41">J70+J80</f>
        <v>1362.67</v>
      </c>
      <c r="K81" s="32"/>
      <c r="L81" s="71">
        <f t="shared" si="41"/>
        <v>162.89000000000001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25</v>
      </c>
      <c r="E82" s="39"/>
      <c r="F82" s="51"/>
      <c r="G82" s="40"/>
      <c r="H82" s="40"/>
      <c r="I82" s="40"/>
      <c r="J82" s="40"/>
      <c r="K82" s="70"/>
      <c r="L82" s="41"/>
    </row>
    <row r="83" spans="1:12" ht="14.4" x14ac:dyDescent="0.3">
      <c r="A83" s="23"/>
      <c r="B83" s="15"/>
      <c r="C83" s="11"/>
      <c r="D83" s="5" t="s">
        <v>21</v>
      </c>
      <c r="E83" s="53" t="s">
        <v>102</v>
      </c>
      <c r="F83" s="54" t="s">
        <v>89</v>
      </c>
      <c r="G83" s="55">
        <v>16.12</v>
      </c>
      <c r="H83" s="55">
        <v>11.32</v>
      </c>
      <c r="I83" s="55">
        <v>40.159999999999997</v>
      </c>
      <c r="J83" s="55">
        <v>371.05</v>
      </c>
      <c r="K83" s="66" t="s">
        <v>103</v>
      </c>
      <c r="L83" s="58">
        <v>82.33</v>
      </c>
    </row>
    <row r="84" spans="1:12" ht="14.4" x14ac:dyDescent="0.3">
      <c r="A84" s="23"/>
      <c r="B84" s="15"/>
      <c r="C84" s="11"/>
      <c r="D84" s="7" t="s">
        <v>22</v>
      </c>
      <c r="E84" s="53" t="s">
        <v>39</v>
      </c>
      <c r="F84" s="54" t="s">
        <v>82</v>
      </c>
      <c r="G84" s="55">
        <v>7.0000000000000007E-2</v>
      </c>
      <c r="H84" s="55">
        <v>0.01</v>
      </c>
      <c r="I84" s="55">
        <v>10.199999999999999</v>
      </c>
      <c r="J84" s="55">
        <v>39.869999999999997</v>
      </c>
      <c r="K84" s="66" t="s">
        <v>42</v>
      </c>
      <c r="L84" s="58">
        <v>6.2</v>
      </c>
    </row>
    <row r="85" spans="1:12" ht="14.4" x14ac:dyDescent="0.3">
      <c r="A85" s="23"/>
      <c r="B85" s="15"/>
      <c r="C85" s="11"/>
      <c r="D85" s="7" t="s">
        <v>30</v>
      </c>
      <c r="E85" s="53" t="s">
        <v>40</v>
      </c>
      <c r="F85" s="54" t="s">
        <v>83</v>
      </c>
      <c r="G85" s="55">
        <v>1.9</v>
      </c>
      <c r="H85" s="55">
        <v>0.23</v>
      </c>
      <c r="I85" s="55">
        <v>12.43</v>
      </c>
      <c r="J85" s="55">
        <v>82.75</v>
      </c>
      <c r="K85" s="66" t="s">
        <v>43</v>
      </c>
      <c r="L85" s="58">
        <v>2.0099999999999998</v>
      </c>
    </row>
    <row r="86" spans="1:12" ht="14.4" x14ac:dyDescent="0.3">
      <c r="A86" s="23"/>
      <c r="B86" s="15"/>
      <c r="C86" s="11"/>
      <c r="D86" s="7" t="s">
        <v>31</v>
      </c>
      <c r="E86" s="53" t="s">
        <v>80</v>
      </c>
      <c r="F86" s="54" t="s">
        <v>83</v>
      </c>
      <c r="G86" s="55">
        <v>1.75</v>
      </c>
      <c r="H86" s="55">
        <v>0.25</v>
      </c>
      <c r="I86" s="55">
        <v>11.13</v>
      </c>
      <c r="J86" s="55">
        <v>51.5</v>
      </c>
      <c r="K86" s="66" t="s">
        <v>68</v>
      </c>
      <c r="L86" s="58">
        <v>1.88</v>
      </c>
    </row>
    <row r="87" spans="1:12" ht="14.4" x14ac:dyDescent="0.3">
      <c r="A87" s="23"/>
      <c r="B87" s="15"/>
      <c r="C87" s="11"/>
      <c r="D87" s="6"/>
      <c r="E87" s="59"/>
      <c r="F87" s="60"/>
      <c r="G87" s="60"/>
      <c r="H87" s="60"/>
      <c r="I87" s="60"/>
      <c r="J87" s="60"/>
      <c r="K87" s="69"/>
      <c r="L87" s="61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67"/>
      <c r="L88" s="44"/>
    </row>
    <row r="89" spans="1:12" ht="14.4" x14ac:dyDescent="0.3">
      <c r="A89" s="24"/>
      <c r="B89" s="17"/>
      <c r="C89" s="8"/>
      <c r="D89" s="18" t="s">
        <v>32</v>
      </c>
      <c r="E89" s="9"/>
      <c r="F89" s="19">
        <f>F83+F84+F85+F86</f>
        <v>410</v>
      </c>
      <c r="G89" s="19">
        <f t="shared" ref="G89" si="42">SUM(G82:G88)</f>
        <v>19.84</v>
      </c>
      <c r="H89" s="19">
        <f t="shared" ref="H89" si="43">SUM(H82:H88)</f>
        <v>11.81</v>
      </c>
      <c r="I89" s="19">
        <f t="shared" ref="I89" si="44">SUM(I82:I88)</f>
        <v>73.92</v>
      </c>
      <c r="J89" s="19">
        <f t="shared" ref="J89:L89" si="45">SUM(J82:J88)</f>
        <v>545.17000000000007</v>
      </c>
      <c r="K89" s="68"/>
      <c r="L89" s="25">
        <f t="shared" si="45"/>
        <v>92.42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52"/>
      <c r="G90" s="43"/>
      <c r="H90" s="43"/>
      <c r="I90" s="43"/>
      <c r="J90" s="43"/>
      <c r="K90" s="67"/>
      <c r="L90" s="44"/>
    </row>
    <row r="91" spans="1:12" ht="14.4" x14ac:dyDescent="0.3">
      <c r="A91" s="23"/>
      <c r="B91" s="15"/>
      <c r="C91" s="11"/>
      <c r="D91" s="7" t="s">
        <v>26</v>
      </c>
      <c r="E91" s="53" t="s">
        <v>66</v>
      </c>
      <c r="F91" s="54" t="s">
        <v>82</v>
      </c>
      <c r="G91" s="55">
        <v>2.2000000000000002</v>
      </c>
      <c r="H91" s="55">
        <v>4.5599999999999996</v>
      </c>
      <c r="I91" s="55">
        <v>16.03</v>
      </c>
      <c r="J91" s="55">
        <v>116.12</v>
      </c>
      <c r="K91" s="66" t="s">
        <v>67</v>
      </c>
      <c r="L91" s="58">
        <v>7.87</v>
      </c>
    </row>
    <row r="92" spans="1:12" ht="14.4" x14ac:dyDescent="0.3">
      <c r="A92" s="23"/>
      <c r="B92" s="15"/>
      <c r="C92" s="11"/>
      <c r="D92" s="7" t="s">
        <v>27</v>
      </c>
      <c r="E92" s="53" t="s">
        <v>104</v>
      </c>
      <c r="F92" s="54" t="s">
        <v>107</v>
      </c>
      <c r="G92" s="55">
        <v>10.55</v>
      </c>
      <c r="H92" s="55">
        <v>12.51</v>
      </c>
      <c r="I92" s="55">
        <v>14.06</v>
      </c>
      <c r="J92" s="55">
        <v>217.63</v>
      </c>
      <c r="K92" s="66" t="s">
        <v>105</v>
      </c>
      <c r="L92" s="58">
        <v>60.22</v>
      </c>
    </row>
    <row r="93" spans="1:12" ht="14.4" x14ac:dyDescent="0.3">
      <c r="A93" s="23"/>
      <c r="B93" s="15"/>
      <c r="C93" s="11"/>
      <c r="D93" s="7" t="s">
        <v>28</v>
      </c>
      <c r="E93" s="53" t="s">
        <v>76</v>
      </c>
      <c r="F93" s="54" t="s">
        <v>108</v>
      </c>
      <c r="G93" s="55">
        <v>3.47</v>
      </c>
      <c r="H93" s="55">
        <v>6.73</v>
      </c>
      <c r="I93" s="55">
        <v>32.01</v>
      </c>
      <c r="J93" s="55">
        <v>170.19</v>
      </c>
      <c r="K93" s="66" t="s">
        <v>106</v>
      </c>
      <c r="L93" s="58">
        <v>28.44</v>
      </c>
    </row>
    <row r="94" spans="1:12" ht="14.4" x14ac:dyDescent="0.3">
      <c r="A94" s="23"/>
      <c r="B94" s="15"/>
      <c r="C94" s="11"/>
      <c r="D94" s="7" t="s">
        <v>29</v>
      </c>
      <c r="E94" s="53" t="s">
        <v>64</v>
      </c>
      <c r="F94" s="54">
        <v>210</v>
      </c>
      <c r="G94" s="55">
        <v>0</v>
      </c>
      <c r="H94" s="55">
        <v>0</v>
      </c>
      <c r="I94" s="55">
        <v>9.98</v>
      </c>
      <c r="J94" s="55">
        <v>37.42</v>
      </c>
      <c r="K94" s="66" t="s">
        <v>65</v>
      </c>
      <c r="L94" s="58">
        <v>2.36</v>
      </c>
    </row>
    <row r="95" spans="1:12" ht="14.4" x14ac:dyDescent="0.3">
      <c r="A95" s="23"/>
      <c r="B95" s="15"/>
      <c r="C95" s="11"/>
      <c r="D95" s="7" t="s">
        <v>30</v>
      </c>
      <c r="E95" s="53" t="s">
        <v>40</v>
      </c>
      <c r="F95" s="54" t="s">
        <v>109</v>
      </c>
      <c r="G95" s="55">
        <v>2.2799999999999998</v>
      </c>
      <c r="H95" s="55">
        <v>0.27</v>
      </c>
      <c r="I95" s="55">
        <v>14.91</v>
      </c>
      <c r="J95" s="55">
        <v>99.3</v>
      </c>
      <c r="K95" s="66" t="s">
        <v>43</v>
      </c>
      <c r="L95" s="58">
        <v>2.41</v>
      </c>
    </row>
    <row r="96" spans="1:12" ht="14.4" x14ac:dyDescent="0.3">
      <c r="A96" s="23"/>
      <c r="B96" s="15"/>
      <c r="C96" s="11"/>
      <c r="D96" s="7" t="s">
        <v>31</v>
      </c>
      <c r="E96" s="53" t="s">
        <v>80</v>
      </c>
      <c r="F96" s="54" t="s">
        <v>109</v>
      </c>
      <c r="G96" s="55">
        <v>2.1</v>
      </c>
      <c r="H96" s="55">
        <v>0.3</v>
      </c>
      <c r="I96" s="55">
        <v>13.35</v>
      </c>
      <c r="J96" s="55">
        <v>61.8</v>
      </c>
      <c r="K96" s="66" t="s">
        <v>68</v>
      </c>
      <c r="L96" s="58">
        <v>2.2599999999999998</v>
      </c>
    </row>
    <row r="97" spans="1:12" ht="14.4" x14ac:dyDescent="0.3">
      <c r="A97" s="23"/>
      <c r="B97" s="15"/>
      <c r="C97" s="11"/>
      <c r="D97" s="42"/>
      <c r="E97" s="42"/>
      <c r="F97" s="43"/>
      <c r="G97" s="43"/>
      <c r="H97" s="43"/>
      <c r="I97" s="43"/>
      <c r="J97" s="43"/>
      <c r="K97" s="67"/>
      <c r="L97" s="44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67"/>
      <c r="L98" s="44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4"/>
    </row>
    <row r="100" spans="1:12" ht="14.4" x14ac:dyDescent="0.3">
      <c r="A100" s="24"/>
      <c r="B100" s="17"/>
      <c r="C100" s="8"/>
      <c r="D100" s="18" t="s">
        <v>32</v>
      </c>
      <c r="E100" s="9"/>
      <c r="F100" s="19">
        <f>F91+F92+F93+F94+F95+F96</f>
        <v>740</v>
      </c>
      <c r="G100" s="19">
        <f t="shared" ref="G100" si="46">SUM(G90:G99)</f>
        <v>20.6</v>
      </c>
      <c r="H100" s="19">
        <f t="shared" ref="H100" si="47">SUM(H90:H99)</f>
        <v>24.37</v>
      </c>
      <c r="I100" s="19">
        <f t="shared" ref="I100" si="48">SUM(I90:I99)</f>
        <v>100.33999999999999</v>
      </c>
      <c r="J100" s="19">
        <f t="shared" ref="J100:L100" si="49">SUM(J90:J99)</f>
        <v>702.45999999999992</v>
      </c>
      <c r="K100" s="25"/>
      <c r="L100" s="25">
        <f t="shared" si="49"/>
        <v>103.56</v>
      </c>
    </row>
    <row r="101" spans="1:12" ht="15.75" customHeight="1" thickBot="1" x14ac:dyDescent="0.3">
      <c r="A101" s="29">
        <f>A82</f>
        <v>1</v>
      </c>
      <c r="B101" s="30">
        <f>B82</f>
        <v>5</v>
      </c>
      <c r="C101" s="73" t="s">
        <v>4</v>
      </c>
      <c r="D101" s="74"/>
      <c r="E101" s="31"/>
      <c r="F101" s="32">
        <f>F89+F100</f>
        <v>1150</v>
      </c>
      <c r="G101" s="32">
        <f t="shared" ref="G101" si="50">G89+G100</f>
        <v>40.44</v>
      </c>
      <c r="H101" s="32">
        <f t="shared" ref="H101" si="51">H89+H100</f>
        <v>36.18</v>
      </c>
      <c r="I101" s="32">
        <f t="shared" ref="I101" si="52">I89+I100</f>
        <v>174.26</v>
      </c>
      <c r="J101" s="32">
        <f t="shared" ref="J101:L101" si="53">J89+J100</f>
        <v>1247.6300000000001</v>
      </c>
      <c r="K101" s="32"/>
      <c r="L101" s="71">
        <f t="shared" si="53"/>
        <v>195.98000000000002</v>
      </c>
    </row>
    <row r="102" spans="1:12" ht="15" thickBot="1" x14ac:dyDescent="0.35">
      <c r="A102" s="20">
        <v>1</v>
      </c>
      <c r="B102" s="21">
        <v>6</v>
      </c>
      <c r="C102" s="22" t="s">
        <v>20</v>
      </c>
      <c r="D102" s="7" t="s">
        <v>25</v>
      </c>
      <c r="E102" s="39"/>
      <c r="F102" s="40"/>
      <c r="G102" s="40"/>
      <c r="H102" s="40"/>
      <c r="I102" s="40"/>
      <c r="J102" s="40"/>
      <c r="K102" s="41"/>
      <c r="L102" s="41"/>
    </row>
    <row r="103" spans="1:12" ht="14.4" x14ac:dyDescent="0.3">
      <c r="A103" s="23"/>
      <c r="B103" s="15"/>
      <c r="C103" s="11"/>
      <c r="D103" s="5" t="s">
        <v>21</v>
      </c>
      <c r="E103" s="53" t="s">
        <v>110</v>
      </c>
      <c r="F103" s="54">
        <v>210</v>
      </c>
      <c r="G103" s="55">
        <v>4.34</v>
      </c>
      <c r="H103" s="55">
        <v>10.28</v>
      </c>
      <c r="I103" s="55">
        <v>37.54</v>
      </c>
      <c r="J103" s="55">
        <v>284.36</v>
      </c>
      <c r="K103" s="66" t="s">
        <v>50</v>
      </c>
      <c r="L103" s="58">
        <v>32.96</v>
      </c>
    </row>
    <row r="104" spans="1:12" ht="14.4" x14ac:dyDescent="0.3">
      <c r="A104" s="23"/>
      <c r="B104" s="15"/>
      <c r="C104" s="11"/>
      <c r="D104" s="7" t="s">
        <v>22</v>
      </c>
      <c r="E104" s="53" t="s">
        <v>49</v>
      </c>
      <c r="F104" s="54" t="s">
        <v>82</v>
      </c>
      <c r="G104" s="55">
        <v>1.25</v>
      </c>
      <c r="H104" s="55">
        <v>1.25</v>
      </c>
      <c r="I104" s="55">
        <v>12.33</v>
      </c>
      <c r="J104" s="55">
        <v>63.92</v>
      </c>
      <c r="K104" s="66" t="s">
        <v>51</v>
      </c>
      <c r="L104" s="58">
        <v>7.52</v>
      </c>
    </row>
    <row r="105" spans="1:12" ht="14.4" x14ac:dyDescent="0.3">
      <c r="A105" s="23"/>
      <c r="B105" s="15"/>
      <c r="C105" s="11"/>
      <c r="D105" s="7" t="s">
        <v>30</v>
      </c>
      <c r="E105" s="53" t="s">
        <v>40</v>
      </c>
      <c r="F105" s="54" t="s">
        <v>83</v>
      </c>
      <c r="G105" s="55">
        <v>1.9</v>
      </c>
      <c r="H105" s="55">
        <v>0.23</v>
      </c>
      <c r="I105" s="55">
        <v>12.43</v>
      </c>
      <c r="J105" s="55">
        <v>82.75</v>
      </c>
      <c r="K105" s="66" t="s">
        <v>43</v>
      </c>
      <c r="L105" s="58">
        <v>2.0099999999999998</v>
      </c>
    </row>
    <row r="106" spans="1:12" ht="14.4" x14ac:dyDescent="0.3">
      <c r="A106" s="23"/>
      <c r="B106" s="15"/>
      <c r="C106" s="11"/>
      <c r="D106" s="7" t="s">
        <v>31</v>
      </c>
      <c r="E106" s="53" t="s">
        <v>80</v>
      </c>
      <c r="F106" s="54" t="s">
        <v>83</v>
      </c>
      <c r="G106" s="55">
        <v>1.75</v>
      </c>
      <c r="H106" s="55">
        <v>0.25</v>
      </c>
      <c r="I106" s="55">
        <v>11.13</v>
      </c>
      <c r="J106" s="55">
        <v>51.5</v>
      </c>
      <c r="K106" s="66" t="s">
        <v>68</v>
      </c>
      <c r="L106" s="58">
        <v>1.88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67"/>
      <c r="L107" s="44"/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67"/>
      <c r="L108" s="44"/>
    </row>
    <row r="109" spans="1:12" ht="14.4" x14ac:dyDescent="0.3">
      <c r="A109" s="24"/>
      <c r="B109" s="17"/>
      <c r="C109" s="8"/>
      <c r="D109" s="18" t="s">
        <v>32</v>
      </c>
      <c r="E109" s="9"/>
      <c r="F109" s="19">
        <f>F103+F104+F105+F106</f>
        <v>460</v>
      </c>
      <c r="G109" s="19">
        <f t="shared" ref="G109:J109" si="54">SUM(G102:G108)</f>
        <v>9.24</v>
      </c>
      <c r="H109" s="19">
        <f t="shared" si="54"/>
        <v>12.01</v>
      </c>
      <c r="I109" s="19">
        <f t="shared" si="54"/>
        <v>73.429999999999993</v>
      </c>
      <c r="J109" s="19">
        <f t="shared" si="54"/>
        <v>482.53000000000003</v>
      </c>
      <c r="K109" s="68"/>
      <c r="L109" s="25">
        <f t="shared" ref="L109" si="55">SUM(L102:L108)</f>
        <v>44.370000000000005</v>
      </c>
    </row>
    <row r="110" spans="1:12" ht="14.4" x14ac:dyDescent="0.3">
      <c r="A110" s="26">
        <f>A102</f>
        <v>1</v>
      </c>
      <c r="B110" s="13">
        <f>B102</f>
        <v>6</v>
      </c>
      <c r="C110" s="10" t="s">
        <v>24</v>
      </c>
      <c r="D110" s="7" t="s">
        <v>25</v>
      </c>
      <c r="E110" s="42"/>
      <c r="F110" s="52"/>
      <c r="G110" s="43"/>
      <c r="H110" s="43"/>
      <c r="I110" s="43"/>
      <c r="J110" s="43"/>
      <c r="K110" s="67"/>
      <c r="L110" s="44"/>
    </row>
    <row r="111" spans="1:12" ht="27" x14ac:dyDescent="0.3">
      <c r="A111" s="23"/>
      <c r="B111" s="15"/>
      <c r="C111" s="11"/>
      <c r="D111" s="7" t="s">
        <v>26</v>
      </c>
      <c r="E111" s="53" t="s">
        <v>111</v>
      </c>
      <c r="F111" s="54" t="s">
        <v>113</v>
      </c>
      <c r="G111" s="55">
        <v>3.2</v>
      </c>
      <c r="H111" s="55">
        <v>3.39</v>
      </c>
      <c r="I111" s="55">
        <v>24.13</v>
      </c>
      <c r="J111" s="55">
        <v>116.88</v>
      </c>
      <c r="K111" s="66" t="s">
        <v>112</v>
      </c>
      <c r="L111" s="58">
        <v>17.559999999999999</v>
      </c>
    </row>
    <row r="112" spans="1:12" ht="14.4" x14ac:dyDescent="0.3">
      <c r="A112" s="23"/>
      <c r="B112" s="15"/>
      <c r="C112" s="11"/>
      <c r="D112" s="7" t="s">
        <v>27</v>
      </c>
      <c r="E112" s="53" t="s">
        <v>71</v>
      </c>
      <c r="F112" s="54" t="s">
        <v>107</v>
      </c>
      <c r="G112" s="55">
        <v>14.14</v>
      </c>
      <c r="H112" s="55">
        <v>13.81</v>
      </c>
      <c r="I112" s="55">
        <v>6.57</v>
      </c>
      <c r="J112" s="55">
        <v>208.48</v>
      </c>
      <c r="K112" s="66" t="s">
        <v>72</v>
      </c>
      <c r="L112" s="58">
        <v>48.16</v>
      </c>
    </row>
    <row r="113" spans="1:12" ht="14.4" x14ac:dyDescent="0.3">
      <c r="A113" s="23"/>
      <c r="B113" s="15"/>
      <c r="C113" s="11"/>
      <c r="D113" s="7" t="s">
        <v>28</v>
      </c>
      <c r="E113" s="53" t="s">
        <v>79</v>
      </c>
      <c r="F113" s="54" t="s">
        <v>114</v>
      </c>
      <c r="G113" s="55">
        <v>5.34</v>
      </c>
      <c r="H113" s="55">
        <v>5.45</v>
      </c>
      <c r="I113" s="55">
        <v>30.58</v>
      </c>
      <c r="J113" s="55">
        <v>188.67</v>
      </c>
      <c r="K113" s="66" t="s">
        <v>47</v>
      </c>
      <c r="L113" s="58">
        <v>13.42</v>
      </c>
    </row>
    <row r="114" spans="1:12" ht="14.4" x14ac:dyDescent="0.3">
      <c r="A114" s="23"/>
      <c r="B114" s="15"/>
      <c r="C114" s="11"/>
      <c r="D114" s="7" t="s">
        <v>29</v>
      </c>
      <c r="E114" s="53" t="s">
        <v>64</v>
      </c>
      <c r="F114" s="54">
        <v>210</v>
      </c>
      <c r="G114" s="55">
        <v>0</v>
      </c>
      <c r="H114" s="55">
        <v>0</v>
      </c>
      <c r="I114" s="55">
        <v>9.98</v>
      </c>
      <c r="J114" s="55">
        <v>37.42</v>
      </c>
      <c r="K114" s="66" t="s">
        <v>65</v>
      </c>
      <c r="L114" s="58">
        <v>2.36</v>
      </c>
    </row>
    <row r="115" spans="1:12" ht="14.4" x14ac:dyDescent="0.3">
      <c r="A115" s="23"/>
      <c r="B115" s="15"/>
      <c r="C115" s="11"/>
      <c r="D115" s="7" t="s">
        <v>30</v>
      </c>
      <c r="E115" s="53" t="s">
        <v>40</v>
      </c>
      <c r="F115" s="54" t="s">
        <v>109</v>
      </c>
      <c r="G115" s="55">
        <v>2.2799999999999998</v>
      </c>
      <c r="H115" s="55">
        <v>0.27</v>
      </c>
      <c r="I115" s="55">
        <v>14.91</v>
      </c>
      <c r="J115" s="55">
        <v>99.3</v>
      </c>
      <c r="K115" s="66" t="s">
        <v>43</v>
      </c>
      <c r="L115" s="58">
        <v>2.41</v>
      </c>
    </row>
    <row r="116" spans="1:12" ht="17.25" customHeight="1" x14ac:dyDescent="0.3">
      <c r="A116" s="23"/>
      <c r="B116" s="15"/>
      <c r="C116" s="11"/>
      <c r="D116" s="7" t="s">
        <v>31</v>
      </c>
      <c r="E116" s="53" t="s">
        <v>80</v>
      </c>
      <c r="F116" s="54" t="s">
        <v>109</v>
      </c>
      <c r="G116" s="55">
        <v>2.1</v>
      </c>
      <c r="H116" s="55">
        <v>0.3</v>
      </c>
      <c r="I116" s="55">
        <v>13.35</v>
      </c>
      <c r="J116" s="55">
        <v>61.8</v>
      </c>
      <c r="K116" s="66" t="s">
        <v>68</v>
      </c>
      <c r="L116" s="58">
        <v>2.2599999999999998</v>
      </c>
    </row>
    <row r="117" spans="1:12" ht="14.4" x14ac:dyDescent="0.3">
      <c r="A117" s="23"/>
      <c r="B117" s="15"/>
      <c r="C117" s="11"/>
      <c r="D117" s="42"/>
      <c r="E117" s="42"/>
      <c r="F117" s="43"/>
      <c r="G117" s="43"/>
      <c r="H117" s="43"/>
      <c r="I117" s="43"/>
      <c r="J117" s="43"/>
      <c r="K117" s="67"/>
      <c r="L117" s="44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4"/>
    </row>
    <row r="119" spans="1:12" ht="14.4" x14ac:dyDescent="0.3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4"/>
    </row>
    <row r="120" spans="1:12" ht="14.4" x14ac:dyDescent="0.3">
      <c r="A120" s="24"/>
      <c r="B120" s="17"/>
      <c r="C120" s="8"/>
      <c r="D120" s="18" t="s">
        <v>32</v>
      </c>
      <c r="E120" s="9"/>
      <c r="F120" s="19">
        <f>F111+F112+F113+F114+F115+F116</f>
        <v>800</v>
      </c>
      <c r="G120" s="19">
        <f t="shared" ref="G120:J120" si="56">SUM(G110:G119)</f>
        <v>27.060000000000002</v>
      </c>
      <c r="H120" s="19">
        <f t="shared" si="56"/>
        <v>23.22</v>
      </c>
      <c r="I120" s="19">
        <f t="shared" si="56"/>
        <v>99.52</v>
      </c>
      <c r="J120" s="19">
        <f t="shared" si="56"/>
        <v>712.54999999999984</v>
      </c>
      <c r="K120" s="25"/>
      <c r="L120" s="25">
        <f t="shared" ref="L120" si="57">SUM(L110:L119)</f>
        <v>86.17</v>
      </c>
    </row>
    <row r="121" spans="1:12" ht="15.75" customHeight="1" thickBot="1" x14ac:dyDescent="0.3">
      <c r="A121" s="29">
        <f>A102</f>
        <v>1</v>
      </c>
      <c r="B121" s="30">
        <f>B102</f>
        <v>6</v>
      </c>
      <c r="C121" s="73" t="s">
        <v>4</v>
      </c>
      <c r="D121" s="74"/>
      <c r="E121" s="31"/>
      <c r="F121" s="32">
        <f>F109+F120</f>
        <v>1260</v>
      </c>
      <c r="G121" s="32">
        <f t="shared" ref="G121:J121" si="58">G109+G120</f>
        <v>36.300000000000004</v>
      </c>
      <c r="H121" s="32">
        <f t="shared" si="58"/>
        <v>35.229999999999997</v>
      </c>
      <c r="I121" s="32">
        <f t="shared" si="58"/>
        <v>172.95</v>
      </c>
      <c r="J121" s="32">
        <f t="shared" si="58"/>
        <v>1195.08</v>
      </c>
      <c r="K121" s="32"/>
      <c r="L121" s="71">
        <f t="shared" ref="L121" si="59">L109+L120</f>
        <v>130.54000000000002</v>
      </c>
    </row>
    <row r="122" spans="1:12" ht="14.4" x14ac:dyDescent="0.3">
      <c r="A122" s="14">
        <v>2</v>
      </c>
      <c r="B122" s="15">
        <v>1</v>
      </c>
      <c r="C122" s="22" t="s">
        <v>20</v>
      </c>
      <c r="D122" s="10" t="s">
        <v>25</v>
      </c>
      <c r="E122" s="39"/>
      <c r="F122" s="51"/>
      <c r="G122" s="40"/>
      <c r="H122" s="40"/>
      <c r="I122" s="40"/>
      <c r="J122" s="40"/>
      <c r="K122" s="41"/>
      <c r="L122" s="41"/>
    </row>
    <row r="123" spans="1:12" ht="14.4" x14ac:dyDescent="0.3">
      <c r="A123" s="14"/>
      <c r="B123" s="15"/>
      <c r="C123" s="11"/>
      <c r="D123" s="7" t="s">
        <v>21</v>
      </c>
      <c r="E123" s="53" t="s">
        <v>115</v>
      </c>
      <c r="F123" s="54" t="s">
        <v>107</v>
      </c>
      <c r="G123" s="55">
        <v>20.87</v>
      </c>
      <c r="H123" s="55">
        <v>2.56</v>
      </c>
      <c r="I123" s="55">
        <v>22.66</v>
      </c>
      <c r="J123" s="55">
        <v>238.4</v>
      </c>
      <c r="K123" s="66" t="s">
        <v>116</v>
      </c>
      <c r="L123" s="58">
        <v>39.840000000000003</v>
      </c>
    </row>
    <row r="124" spans="1:12" ht="14.4" x14ac:dyDescent="0.3">
      <c r="A124" s="14"/>
      <c r="B124" s="15"/>
      <c r="C124" s="11"/>
      <c r="D124" s="7" t="s">
        <v>22</v>
      </c>
      <c r="E124" s="53" t="s">
        <v>56</v>
      </c>
      <c r="F124" s="54" t="s">
        <v>82</v>
      </c>
      <c r="G124" s="55">
        <v>2.96</v>
      </c>
      <c r="H124" s="55">
        <v>2.92</v>
      </c>
      <c r="I124" s="55">
        <v>14.74</v>
      </c>
      <c r="J124" s="55">
        <v>99.35</v>
      </c>
      <c r="K124" s="66" t="s">
        <v>58</v>
      </c>
      <c r="L124" s="58">
        <v>16.920000000000002</v>
      </c>
    </row>
    <row r="125" spans="1:12" ht="14.4" x14ac:dyDescent="0.3">
      <c r="A125" s="14"/>
      <c r="B125" s="15"/>
      <c r="C125" s="11"/>
      <c r="D125" s="7" t="s">
        <v>30</v>
      </c>
      <c r="E125" s="53" t="s">
        <v>40</v>
      </c>
      <c r="F125" s="54" t="s">
        <v>83</v>
      </c>
      <c r="G125" s="55">
        <v>1.9</v>
      </c>
      <c r="H125" s="55">
        <v>0.23</v>
      </c>
      <c r="I125" s="55">
        <v>12.43</v>
      </c>
      <c r="J125" s="55">
        <v>82.75</v>
      </c>
      <c r="K125" s="66" t="s">
        <v>43</v>
      </c>
      <c r="L125" s="58">
        <v>2.0099999999999998</v>
      </c>
    </row>
    <row r="126" spans="1:12" ht="14.4" x14ac:dyDescent="0.3">
      <c r="A126" s="14"/>
      <c r="B126" s="15"/>
      <c r="C126" s="11"/>
      <c r="D126" s="7" t="s">
        <v>31</v>
      </c>
      <c r="E126" s="53" t="s">
        <v>80</v>
      </c>
      <c r="F126" s="54" t="s">
        <v>83</v>
      </c>
      <c r="G126" s="55">
        <v>1.75</v>
      </c>
      <c r="H126" s="55">
        <v>0.25</v>
      </c>
      <c r="I126" s="55">
        <v>11.13</v>
      </c>
      <c r="J126" s="55">
        <v>51.5</v>
      </c>
      <c r="K126" s="66" t="s">
        <v>68</v>
      </c>
      <c r="L126" s="58">
        <v>1.88</v>
      </c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67"/>
      <c r="L127" s="44"/>
    </row>
    <row r="128" spans="1:12" ht="14.4" x14ac:dyDescent="0.3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67"/>
      <c r="L128" s="44"/>
    </row>
    <row r="129" spans="1:12" ht="14.4" x14ac:dyDescent="0.3">
      <c r="A129" s="16"/>
      <c r="B129" s="17"/>
      <c r="C129" s="8"/>
      <c r="D129" s="18" t="s">
        <v>32</v>
      </c>
      <c r="E129" s="9"/>
      <c r="F129" s="19">
        <f>F123+F124+F125+F126+F122</f>
        <v>350</v>
      </c>
      <c r="G129" s="19">
        <f t="shared" ref="G129:J129" si="60">SUM(G122:G128)</f>
        <v>27.48</v>
      </c>
      <c r="H129" s="19">
        <f t="shared" si="60"/>
        <v>5.9600000000000009</v>
      </c>
      <c r="I129" s="19">
        <f t="shared" si="60"/>
        <v>60.96</v>
      </c>
      <c r="J129" s="19">
        <f t="shared" si="60"/>
        <v>472</v>
      </c>
      <c r="K129" s="68"/>
      <c r="L129" s="25">
        <f t="shared" ref="L129" si="61">SUM(L122:L128)</f>
        <v>60.650000000000006</v>
      </c>
    </row>
    <row r="130" spans="1:12" ht="14.4" x14ac:dyDescent="0.3">
      <c r="A130" s="13">
        <f>A122</f>
        <v>2</v>
      </c>
      <c r="B130" s="13">
        <f>B122</f>
        <v>1</v>
      </c>
      <c r="C130" s="10" t="s">
        <v>24</v>
      </c>
      <c r="D130" s="7" t="s">
        <v>25</v>
      </c>
      <c r="E130" s="42"/>
      <c r="F130" s="52"/>
      <c r="G130" s="43"/>
      <c r="H130" s="43"/>
      <c r="I130" s="43"/>
      <c r="J130" s="43"/>
      <c r="K130" s="67"/>
      <c r="L130" s="44"/>
    </row>
    <row r="131" spans="1:12" ht="14.4" x14ac:dyDescent="0.3">
      <c r="A131" s="14"/>
      <c r="B131" s="15"/>
      <c r="C131" s="11"/>
      <c r="D131" s="7" t="s">
        <v>26</v>
      </c>
      <c r="E131" s="53" t="s">
        <v>140</v>
      </c>
      <c r="F131" s="54">
        <v>208</v>
      </c>
      <c r="G131" s="55">
        <v>1.65</v>
      </c>
      <c r="H131" s="55">
        <v>4.8</v>
      </c>
      <c r="I131" s="55">
        <v>11.67</v>
      </c>
      <c r="J131" s="55">
        <v>90.83</v>
      </c>
      <c r="K131" s="66" t="s">
        <v>53</v>
      </c>
      <c r="L131" s="58">
        <v>12.8</v>
      </c>
    </row>
    <row r="132" spans="1:12" ht="14.4" x14ac:dyDescent="0.3">
      <c r="A132" s="14"/>
      <c r="B132" s="15"/>
      <c r="C132" s="11"/>
      <c r="D132" s="7" t="s">
        <v>27</v>
      </c>
      <c r="E132" s="53" t="s">
        <v>59</v>
      </c>
      <c r="F132" s="54" t="s">
        <v>88</v>
      </c>
      <c r="G132" s="55">
        <v>11.75</v>
      </c>
      <c r="H132" s="55">
        <v>9.1199999999999992</v>
      </c>
      <c r="I132" s="55">
        <v>12.44</v>
      </c>
      <c r="J132" s="55">
        <v>208.19</v>
      </c>
      <c r="K132" s="66" t="s">
        <v>62</v>
      </c>
      <c r="L132" s="58">
        <v>50.28</v>
      </c>
    </row>
    <row r="133" spans="1:12" ht="14.4" x14ac:dyDescent="0.3">
      <c r="A133" s="14"/>
      <c r="B133" s="15"/>
      <c r="C133" s="11"/>
      <c r="D133" s="7" t="s">
        <v>28</v>
      </c>
      <c r="E133" s="53" t="s">
        <v>117</v>
      </c>
      <c r="F133" s="54" t="s">
        <v>92</v>
      </c>
      <c r="G133" s="55">
        <v>10.29</v>
      </c>
      <c r="H133" s="55">
        <v>9.4600000000000009</v>
      </c>
      <c r="I133" s="55">
        <v>36.979999999999997</v>
      </c>
      <c r="J133" s="55">
        <v>275.3</v>
      </c>
      <c r="K133" s="66" t="s">
        <v>91</v>
      </c>
      <c r="L133" s="58">
        <v>23.21</v>
      </c>
    </row>
    <row r="134" spans="1:12" ht="14.4" x14ac:dyDescent="0.3">
      <c r="A134" s="14"/>
      <c r="B134" s="15"/>
      <c r="C134" s="11"/>
      <c r="D134" s="7" t="s">
        <v>29</v>
      </c>
      <c r="E134" s="53" t="s">
        <v>64</v>
      </c>
      <c r="F134" s="54">
        <v>210</v>
      </c>
      <c r="G134" s="55">
        <v>0</v>
      </c>
      <c r="H134" s="55">
        <v>0</v>
      </c>
      <c r="I134" s="55">
        <v>9.98</v>
      </c>
      <c r="J134" s="55">
        <v>37.42</v>
      </c>
      <c r="K134" s="66" t="s">
        <v>65</v>
      </c>
      <c r="L134" s="58">
        <v>2.36</v>
      </c>
    </row>
    <row r="135" spans="1:12" ht="14.4" x14ac:dyDescent="0.3">
      <c r="A135" s="14"/>
      <c r="B135" s="15"/>
      <c r="C135" s="11"/>
      <c r="D135" s="7" t="s">
        <v>30</v>
      </c>
      <c r="E135" s="53" t="s">
        <v>40</v>
      </c>
      <c r="F135" s="54" t="s">
        <v>109</v>
      </c>
      <c r="G135" s="55">
        <v>2.2799999999999998</v>
      </c>
      <c r="H135" s="55">
        <v>0.27</v>
      </c>
      <c r="I135" s="55">
        <v>14.91</v>
      </c>
      <c r="J135" s="55">
        <v>99.3</v>
      </c>
      <c r="K135" s="66" t="s">
        <v>43</v>
      </c>
      <c r="L135" s="58">
        <v>2.41</v>
      </c>
    </row>
    <row r="136" spans="1:12" ht="14.4" x14ac:dyDescent="0.3">
      <c r="A136" s="14"/>
      <c r="B136" s="15"/>
      <c r="C136" s="11"/>
      <c r="D136" s="7" t="s">
        <v>31</v>
      </c>
      <c r="E136" s="53" t="s">
        <v>80</v>
      </c>
      <c r="F136" s="54" t="s">
        <v>109</v>
      </c>
      <c r="G136" s="55">
        <v>2.1</v>
      </c>
      <c r="H136" s="55">
        <v>0.3</v>
      </c>
      <c r="I136" s="55">
        <v>13.35</v>
      </c>
      <c r="J136" s="55">
        <v>61.8</v>
      </c>
      <c r="K136" s="66" t="s">
        <v>68</v>
      </c>
      <c r="L136" s="58">
        <v>2.2599999999999998</v>
      </c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67"/>
      <c r="L137" s="44"/>
    </row>
    <row r="138" spans="1:12" ht="14.4" x14ac:dyDescent="0.3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4"/>
    </row>
    <row r="139" spans="1:12" ht="14.4" x14ac:dyDescent="0.3">
      <c r="A139" s="16"/>
      <c r="B139" s="17"/>
      <c r="C139" s="8"/>
      <c r="D139" s="18" t="s">
        <v>32</v>
      </c>
      <c r="E139" s="9"/>
      <c r="F139" s="19">
        <f>F131+F132+F133+F134+F135+F136</f>
        <v>724</v>
      </c>
      <c r="G139" s="19">
        <f t="shared" ref="G139:J139" si="62">SUM(G130:G138)</f>
        <v>28.07</v>
      </c>
      <c r="H139" s="19">
        <f t="shared" si="62"/>
        <v>23.95</v>
      </c>
      <c r="I139" s="19">
        <f t="shared" si="62"/>
        <v>99.329999999999984</v>
      </c>
      <c r="J139" s="19">
        <f t="shared" si="62"/>
        <v>772.8399999999998</v>
      </c>
      <c r="K139" s="25"/>
      <c r="L139" s="25">
        <f t="shared" ref="L139" si="63">SUM(L130:L138)</f>
        <v>93.32</v>
      </c>
    </row>
    <row r="140" spans="1:12" ht="15" thickBot="1" x14ac:dyDescent="0.3">
      <c r="A140" s="33">
        <f>A122</f>
        <v>2</v>
      </c>
      <c r="B140" s="33">
        <f>B122</f>
        <v>1</v>
      </c>
      <c r="C140" s="73" t="s">
        <v>4</v>
      </c>
      <c r="D140" s="74"/>
      <c r="E140" s="31"/>
      <c r="F140" s="32">
        <f>F129+F139</f>
        <v>1074</v>
      </c>
      <c r="G140" s="32">
        <f t="shared" ref="G140" si="64">G129+G139</f>
        <v>55.55</v>
      </c>
      <c r="H140" s="32">
        <f t="shared" ref="H140" si="65">H129+H139</f>
        <v>29.91</v>
      </c>
      <c r="I140" s="32">
        <f t="shared" ref="I140" si="66">I129+I139</f>
        <v>160.29</v>
      </c>
      <c r="J140" s="32">
        <f t="shared" ref="J140:L140" si="67">J129+J139</f>
        <v>1244.8399999999997</v>
      </c>
      <c r="K140" s="32"/>
      <c r="L140" s="71">
        <f t="shared" si="67"/>
        <v>153.97</v>
      </c>
    </row>
    <row r="141" spans="1:12" ht="14.4" x14ac:dyDescent="0.3">
      <c r="A141" s="20">
        <v>2</v>
      </c>
      <c r="B141" s="21">
        <v>2</v>
      </c>
      <c r="C141" s="22" t="s">
        <v>20</v>
      </c>
      <c r="D141" s="10" t="s">
        <v>25</v>
      </c>
      <c r="E141" s="39"/>
      <c r="F141" s="51"/>
      <c r="G141" s="40"/>
      <c r="H141" s="40"/>
      <c r="I141" s="40"/>
      <c r="J141" s="40"/>
      <c r="K141" s="41"/>
      <c r="L141" s="41"/>
    </row>
    <row r="142" spans="1:12" ht="14.4" x14ac:dyDescent="0.3">
      <c r="A142" s="23"/>
      <c r="B142" s="15"/>
      <c r="C142" s="11"/>
      <c r="D142" s="7" t="s">
        <v>21</v>
      </c>
      <c r="E142" s="53" t="s">
        <v>118</v>
      </c>
      <c r="F142" s="54">
        <v>210</v>
      </c>
      <c r="G142" s="55">
        <v>8.5</v>
      </c>
      <c r="H142" s="55">
        <v>10.95</v>
      </c>
      <c r="I142" s="55">
        <v>45.29</v>
      </c>
      <c r="J142" s="55">
        <v>306.52</v>
      </c>
      <c r="K142" s="66" t="s">
        <v>50</v>
      </c>
      <c r="L142" s="58">
        <v>30.41</v>
      </c>
    </row>
    <row r="143" spans="1:12" ht="14.4" x14ac:dyDescent="0.3">
      <c r="A143" s="23"/>
      <c r="B143" s="15"/>
      <c r="C143" s="11"/>
      <c r="D143" s="7" t="s">
        <v>22</v>
      </c>
      <c r="E143" s="53" t="s">
        <v>49</v>
      </c>
      <c r="F143" s="54" t="s">
        <v>82</v>
      </c>
      <c r="G143" s="55">
        <v>1.25</v>
      </c>
      <c r="H143" s="55">
        <v>1.25</v>
      </c>
      <c r="I143" s="55">
        <v>12.33</v>
      </c>
      <c r="J143" s="55">
        <v>63.92</v>
      </c>
      <c r="K143" s="66" t="s">
        <v>51</v>
      </c>
      <c r="L143" s="58">
        <v>7.52</v>
      </c>
    </row>
    <row r="144" spans="1:12" ht="15.75" customHeight="1" x14ac:dyDescent="0.3">
      <c r="A144" s="23"/>
      <c r="B144" s="15"/>
      <c r="C144" s="11"/>
      <c r="D144" s="7" t="s">
        <v>30</v>
      </c>
      <c r="E144" s="53" t="s">
        <v>40</v>
      </c>
      <c r="F144" s="54" t="s">
        <v>83</v>
      </c>
      <c r="G144" s="55">
        <v>1.9</v>
      </c>
      <c r="H144" s="55">
        <v>0.23</v>
      </c>
      <c r="I144" s="55">
        <v>12.43</v>
      </c>
      <c r="J144" s="55">
        <v>82.75</v>
      </c>
      <c r="K144" s="66" t="s">
        <v>43</v>
      </c>
      <c r="L144" s="58">
        <v>2.0099999999999998</v>
      </c>
    </row>
    <row r="145" spans="1:12" ht="14.4" x14ac:dyDescent="0.3">
      <c r="A145" s="23"/>
      <c r="B145" s="15"/>
      <c r="C145" s="11"/>
      <c r="D145" s="7" t="s">
        <v>31</v>
      </c>
      <c r="E145" s="53" t="s">
        <v>80</v>
      </c>
      <c r="F145" s="54" t="s">
        <v>83</v>
      </c>
      <c r="G145" s="55">
        <v>1.75</v>
      </c>
      <c r="H145" s="55">
        <v>0.25</v>
      </c>
      <c r="I145" s="55">
        <v>11.13</v>
      </c>
      <c r="J145" s="55">
        <v>51.5</v>
      </c>
      <c r="K145" s="66" t="s">
        <v>68</v>
      </c>
      <c r="L145" s="58">
        <v>1.88</v>
      </c>
    </row>
    <row r="146" spans="1:12" ht="14.4" x14ac:dyDescent="0.3">
      <c r="A146" s="23"/>
      <c r="B146" s="15"/>
      <c r="C146" s="11"/>
      <c r="D146" s="6"/>
      <c r="E146" s="59"/>
      <c r="F146" s="60"/>
      <c r="G146" s="60"/>
      <c r="H146" s="60"/>
      <c r="I146" s="60"/>
      <c r="J146" s="60"/>
      <c r="K146" s="69"/>
      <c r="L146" s="61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67"/>
      <c r="L147" s="44"/>
    </row>
    <row r="148" spans="1:12" ht="14.4" x14ac:dyDescent="0.3">
      <c r="A148" s="24"/>
      <c r="B148" s="17"/>
      <c r="C148" s="8"/>
      <c r="D148" s="18" t="s">
        <v>32</v>
      </c>
      <c r="E148" s="9"/>
      <c r="F148" s="19">
        <f>F142+F143+F144+F145</f>
        <v>460</v>
      </c>
      <c r="G148" s="19">
        <f t="shared" ref="G148:J148" si="68">SUM(G141:G147)</f>
        <v>13.4</v>
      </c>
      <c r="H148" s="19">
        <f t="shared" si="68"/>
        <v>12.68</v>
      </c>
      <c r="I148" s="19">
        <f t="shared" si="68"/>
        <v>81.179999999999993</v>
      </c>
      <c r="J148" s="19">
        <f t="shared" si="68"/>
        <v>504.69</v>
      </c>
      <c r="K148" s="68"/>
      <c r="L148" s="25">
        <f t="shared" ref="L148" si="69">SUM(L141:L147)</f>
        <v>41.82</v>
      </c>
    </row>
    <row r="149" spans="1:12" ht="14.4" x14ac:dyDescent="0.3">
      <c r="A149" s="26">
        <f>A141</f>
        <v>2</v>
      </c>
      <c r="B149" s="13">
        <f>B141</f>
        <v>2</v>
      </c>
      <c r="C149" s="10" t="s">
        <v>24</v>
      </c>
      <c r="D149" s="7" t="s">
        <v>25</v>
      </c>
      <c r="E149" s="42"/>
      <c r="F149" s="52"/>
      <c r="G149" s="43"/>
      <c r="H149" s="43"/>
      <c r="I149" s="43"/>
      <c r="J149" s="43"/>
      <c r="K149" s="67"/>
      <c r="L149" s="44"/>
    </row>
    <row r="150" spans="1:12" ht="14.4" x14ac:dyDescent="0.3">
      <c r="A150" s="23"/>
      <c r="B150" s="15"/>
      <c r="C150" s="11"/>
      <c r="D150" s="7" t="s">
        <v>26</v>
      </c>
      <c r="E150" s="53" t="s">
        <v>73</v>
      </c>
      <c r="F150" s="54">
        <v>208</v>
      </c>
      <c r="G150" s="55">
        <v>1.95</v>
      </c>
      <c r="H150" s="55">
        <v>4.82</v>
      </c>
      <c r="I150" s="55">
        <v>16.18</v>
      </c>
      <c r="J150" s="55">
        <v>110.96</v>
      </c>
      <c r="K150" s="66" t="s">
        <v>74</v>
      </c>
      <c r="L150" s="58">
        <v>14.01</v>
      </c>
    </row>
    <row r="151" spans="1:12" ht="14.4" x14ac:dyDescent="0.3">
      <c r="A151" s="23"/>
      <c r="B151" s="15"/>
      <c r="C151" s="11"/>
      <c r="D151" s="7" t="s">
        <v>27</v>
      </c>
      <c r="E151" s="53" t="s">
        <v>119</v>
      </c>
      <c r="F151" s="54" t="s">
        <v>107</v>
      </c>
      <c r="G151" s="55">
        <v>11.78</v>
      </c>
      <c r="H151" s="55">
        <v>12.06</v>
      </c>
      <c r="I151" s="55">
        <v>8.19</v>
      </c>
      <c r="J151" s="55">
        <v>195.31</v>
      </c>
      <c r="K151" s="66" t="s">
        <v>120</v>
      </c>
      <c r="L151" s="58">
        <v>63.82</v>
      </c>
    </row>
    <row r="152" spans="1:12" ht="14.4" x14ac:dyDescent="0.3">
      <c r="A152" s="23"/>
      <c r="B152" s="15"/>
      <c r="C152" s="11"/>
      <c r="D152" s="7" t="s">
        <v>28</v>
      </c>
      <c r="E152" s="53" t="s">
        <v>52</v>
      </c>
      <c r="F152" s="54" t="s">
        <v>81</v>
      </c>
      <c r="G152" s="55">
        <v>5.86</v>
      </c>
      <c r="H152" s="55">
        <v>4.24</v>
      </c>
      <c r="I152" s="55">
        <v>28.12</v>
      </c>
      <c r="J152" s="55">
        <v>202.42</v>
      </c>
      <c r="K152" s="66" t="s">
        <v>54</v>
      </c>
      <c r="L152" s="58">
        <v>12.76</v>
      </c>
    </row>
    <row r="153" spans="1:12" ht="14.4" x14ac:dyDescent="0.3">
      <c r="A153" s="23"/>
      <c r="B153" s="15"/>
      <c r="C153" s="11"/>
      <c r="D153" s="7" t="s">
        <v>29</v>
      </c>
      <c r="E153" s="53" t="s">
        <v>39</v>
      </c>
      <c r="F153" s="54" t="s">
        <v>82</v>
      </c>
      <c r="G153" s="55">
        <v>7.0000000000000007E-2</v>
      </c>
      <c r="H153" s="55">
        <v>0.01</v>
      </c>
      <c r="I153" s="55">
        <v>10.199999999999999</v>
      </c>
      <c r="J153" s="55">
        <v>39.869999999999997</v>
      </c>
      <c r="K153" s="66" t="s">
        <v>42</v>
      </c>
      <c r="L153" s="58">
        <v>6.2</v>
      </c>
    </row>
    <row r="154" spans="1:12" ht="14.4" x14ac:dyDescent="0.3">
      <c r="A154" s="23"/>
      <c r="B154" s="15"/>
      <c r="C154" s="11"/>
      <c r="D154" s="7" t="s">
        <v>30</v>
      </c>
      <c r="E154" s="53" t="s">
        <v>40</v>
      </c>
      <c r="F154" s="54" t="s">
        <v>109</v>
      </c>
      <c r="G154" s="55">
        <v>2.2799999999999998</v>
      </c>
      <c r="H154" s="55">
        <v>0.27</v>
      </c>
      <c r="I154" s="55">
        <v>14.91</v>
      </c>
      <c r="J154" s="55">
        <v>99.3</v>
      </c>
      <c r="K154" s="66" t="s">
        <v>43</v>
      </c>
      <c r="L154" s="58">
        <v>2.41</v>
      </c>
    </row>
    <row r="155" spans="1:12" ht="14.4" x14ac:dyDescent="0.3">
      <c r="A155" s="23"/>
      <c r="B155" s="15"/>
      <c r="C155" s="11"/>
      <c r="D155" s="7" t="s">
        <v>31</v>
      </c>
      <c r="E155" s="53" t="s">
        <v>80</v>
      </c>
      <c r="F155" s="54" t="s">
        <v>109</v>
      </c>
      <c r="G155" s="55">
        <v>2.1</v>
      </c>
      <c r="H155" s="55">
        <v>0.3</v>
      </c>
      <c r="I155" s="55">
        <v>13.35</v>
      </c>
      <c r="J155" s="55">
        <v>61.8</v>
      </c>
      <c r="K155" s="66" t="s">
        <v>68</v>
      </c>
      <c r="L155" s="58">
        <v>2.2599999999999998</v>
      </c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67"/>
      <c r="L156" s="44"/>
    </row>
    <row r="157" spans="1:12" ht="14.4" x14ac:dyDescent="0.3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4"/>
    </row>
    <row r="158" spans="1:12" ht="14.4" x14ac:dyDescent="0.3">
      <c r="A158" s="24"/>
      <c r="B158" s="17"/>
      <c r="C158" s="8"/>
      <c r="D158" s="18" t="s">
        <v>32</v>
      </c>
      <c r="E158" s="9"/>
      <c r="F158" s="19">
        <f>F150+F151+F152+F153+F154+F155</f>
        <v>718</v>
      </c>
      <c r="G158" s="19">
        <f t="shared" ref="G158:J158" si="70">SUM(G149:G157)</f>
        <v>24.040000000000003</v>
      </c>
      <c r="H158" s="19">
        <f t="shared" si="70"/>
        <v>21.700000000000006</v>
      </c>
      <c r="I158" s="19">
        <f t="shared" si="70"/>
        <v>90.949999999999989</v>
      </c>
      <c r="J158" s="19">
        <f t="shared" si="70"/>
        <v>709.65999999999985</v>
      </c>
      <c r="K158" s="25"/>
      <c r="L158" s="25">
        <f t="shared" ref="L158" si="71">SUM(L149:L157)</f>
        <v>101.46000000000001</v>
      </c>
    </row>
    <row r="159" spans="1:12" ht="15" thickBot="1" x14ac:dyDescent="0.3">
      <c r="A159" s="29">
        <f>A141</f>
        <v>2</v>
      </c>
      <c r="B159" s="30">
        <f>B141</f>
        <v>2</v>
      </c>
      <c r="C159" s="73" t="s">
        <v>4</v>
      </c>
      <c r="D159" s="74"/>
      <c r="E159" s="31"/>
      <c r="F159" s="32">
        <f>F148+F158</f>
        <v>1178</v>
      </c>
      <c r="G159" s="32">
        <f t="shared" ref="G159" si="72">G148+G158</f>
        <v>37.440000000000005</v>
      </c>
      <c r="H159" s="32">
        <f t="shared" ref="H159" si="73">H148+H158</f>
        <v>34.38000000000001</v>
      </c>
      <c r="I159" s="32">
        <f t="shared" ref="I159" si="74">I148+I158</f>
        <v>172.13</v>
      </c>
      <c r="J159" s="32">
        <f t="shared" ref="J159:L159" si="75">J148+J158</f>
        <v>1214.3499999999999</v>
      </c>
      <c r="K159" s="32"/>
      <c r="L159" s="71">
        <f t="shared" si="75"/>
        <v>143.28</v>
      </c>
    </row>
    <row r="160" spans="1:12" ht="14.4" x14ac:dyDescent="0.3">
      <c r="A160" s="20">
        <v>2</v>
      </c>
      <c r="B160" s="21">
        <v>3</v>
      </c>
      <c r="C160" s="22" t="s">
        <v>20</v>
      </c>
      <c r="D160" s="10" t="s">
        <v>25</v>
      </c>
      <c r="E160" s="39"/>
      <c r="F160" s="51"/>
      <c r="G160" s="40"/>
      <c r="H160" s="40"/>
      <c r="I160" s="40"/>
      <c r="J160" s="40"/>
      <c r="K160" s="41"/>
      <c r="L160" s="41"/>
    </row>
    <row r="161" spans="1:12" ht="14.4" x14ac:dyDescent="0.3">
      <c r="A161" s="23"/>
      <c r="B161" s="15"/>
      <c r="C161" s="11"/>
      <c r="D161" s="7" t="s">
        <v>21</v>
      </c>
      <c r="E161" s="53" t="s">
        <v>48</v>
      </c>
      <c r="F161" s="54">
        <v>210</v>
      </c>
      <c r="G161" s="55">
        <v>8.5</v>
      </c>
      <c r="H161" s="55">
        <v>10.5</v>
      </c>
      <c r="I161" s="55">
        <v>45.94</v>
      </c>
      <c r="J161" s="55">
        <v>302.02</v>
      </c>
      <c r="K161" s="66" t="s">
        <v>50</v>
      </c>
      <c r="L161" s="58">
        <v>30.57</v>
      </c>
    </row>
    <row r="162" spans="1:12" ht="14.4" x14ac:dyDescent="0.3">
      <c r="A162" s="23"/>
      <c r="B162" s="15"/>
      <c r="C162" s="11"/>
      <c r="D162" s="7" t="s">
        <v>22</v>
      </c>
      <c r="E162" s="53" t="s">
        <v>95</v>
      </c>
      <c r="F162" s="54" t="s">
        <v>82</v>
      </c>
      <c r="G162" s="55">
        <v>2.86</v>
      </c>
      <c r="H162" s="55">
        <v>2.59</v>
      </c>
      <c r="I162" s="55">
        <v>14.85</v>
      </c>
      <c r="J162" s="55">
        <v>93.26</v>
      </c>
      <c r="K162" s="66" t="s">
        <v>97</v>
      </c>
      <c r="L162" s="58">
        <v>12.59</v>
      </c>
    </row>
    <row r="163" spans="1:12" ht="14.4" x14ac:dyDescent="0.3">
      <c r="A163" s="23"/>
      <c r="B163" s="15"/>
      <c r="C163" s="11"/>
      <c r="D163" s="7" t="s">
        <v>30</v>
      </c>
      <c r="E163" s="53" t="s">
        <v>40</v>
      </c>
      <c r="F163" s="54" t="s">
        <v>83</v>
      </c>
      <c r="G163" s="55">
        <v>1.9</v>
      </c>
      <c r="H163" s="55">
        <v>0.23</v>
      </c>
      <c r="I163" s="55">
        <v>12.43</v>
      </c>
      <c r="J163" s="55">
        <v>82.75</v>
      </c>
      <c r="K163" s="66" t="s">
        <v>43</v>
      </c>
      <c r="L163" s="58">
        <v>2.0099999999999998</v>
      </c>
    </row>
    <row r="164" spans="1:12" ht="14.4" x14ac:dyDescent="0.3">
      <c r="A164" s="23"/>
      <c r="B164" s="15"/>
      <c r="C164" s="11"/>
      <c r="D164" s="7" t="s">
        <v>31</v>
      </c>
      <c r="E164" s="53" t="s">
        <v>80</v>
      </c>
      <c r="F164" s="54" t="s">
        <v>83</v>
      </c>
      <c r="G164" s="55">
        <v>1.75</v>
      </c>
      <c r="H164" s="55">
        <v>0.25</v>
      </c>
      <c r="I164" s="55">
        <v>11.13</v>
      </c>
      <c r="J164" s="55">
        <v>51.5</v>
      </c>
      <c r="K164" s="66" t="s">
        <v>68</v>
      </c>
      <c r="L164" s="58">
        <v>1.88</v>
      </c>
    </row>
    <row r="165" spans="1:12" ht="14.4" x14ac:dyDescent="0.3">
      <c r="A165" s="23"/>
      <c r="B165" s="15"/>
      <c r="C165" s="11"/>
      <c r="D165" s="7" t="s">
        <v>23</v>
      </c>
      <c r="E165" s="42"/>
      <c r="F165" s="52"/>
      <c r="G165" s="43"/>
      <c r="H165" s="43"/>
      <c r="I165" s="43"/>
      <c r="J165" s="43"/>
      <c r="K165" s="67"/>
      <c r="L165" s="44"/>
    </row>
    <row r="166" spans="1:12" ht="14.4" x14ac:dyDescent="0.3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67"/>
      <c r="L166" s="44"/>
    </row>
    <row r="167" spans="1:12" ht="14.4" x14ac:dyDescent="0.3">
      <c r="A167" s="24"/>
      <c r="B167" s="17"/>
      <c r="C167" s="8"/>
      <c r="D167" s="18" t="s">
        <v>32</v>
      </c>
      <c r="E167" s="9"/>
      <c r="F167" s="19">
        <f>F161+F162+F163+F164</f>
        <v>460</v>
      </c>
      <c r="G167" s="19">
        <f t="shared" ref="G167:J167" si="76">SUM(G160:G166)</f>
        <v>15.01</v>
      </c>
      <c r="H167" s="19">
        <f t="shared" si="76"/>
        <v>13.57</v>
      </c>
      <c r="I167" s="19">
        <f t="shared" si="76"/>
        <v>84.35</v>
      </c>
      <c r="J167" s="19">
        <f t="shared" si="76"/>
        <v>529.53</v>
      </c>
      <c r="K167" s="68"/>
      <c r="L167" s="25">
        <f t="shared" ref="L167" si="77">SUM(L160:L166)</f>
        <v>47.05</v>
      </c>
    </row>
    <row r="168" spans="1:12" ht="14.4" x14ac:dyDescent="0.3">
      <c r="A168" s="26">
        <f>A160</f>
        <v>2</v>
      </c>
      <c r="B168" s="13">
        <f>B160</f>
        <v>3</v>
      </c>
      <c r="C168" s="10" t="s">
        <v>24</v>
      </c>
      <c r="D168" s="7" t="s">
        <v>25</v>
      </c>
      <c r="E168" s="42"/>
      <c r="F168" s="52"/>
      <c r="G168" s="43"/>
      <c r="H168" s="43"/>
      <c r="I168" s="43"/>
      <c r="J168" s="43"/>
      <c r="K168" s="67"/>
      <c r="L168" s="44"/>
    </row>
    <row r="169" spans="1:12" ht="14.4" x14ac:dyDescent="0.3">
      <c r="A169" s="23"/>
      <c r="B169" s="15"/>
      <c r="C169" s="11"/>
      <c r="D169" s="7" t="s">
        <v>26</v>
      </c>
      <c r="E169" s="53" t="s">
        <v>66</v>
      </c>
      <c r="F169" s="54" t="s">
        <v>82</v>
      </c>
      <c r="G169" s="55">
        <v>2.2000000000000002</v>
      </c>
      <c r="H169" s="55">
        <v>4.5599999999999996</v>
      </c>
      <c r="I169" s="55">
        <v>16.03</v>
      </c>
      <c r="J169" s="55">
        <v>116.12</v>
      </c>
      <c r="K169" s="66" t="s">
        <v>67</v>
      </c>
      <c r="L169" s="58">
        <v>7.87</v>
      </c>
    </row>
    <row r="170" spans="1:12" ht="14.4" x14ac:dyDescent="0.3">
      <c r="A170" s="23"/>
      <c r="B170" s="15"/>
      <c r="C170" s="11"/>
      <c r="D170" s="7" t="s">
        <v>27</v>
      </c>
      <c r="E170" s="53" t="s">
        <v>44</v>
      </c>
      <c r="F170" s="54" t="s">
        <v>88</v>
      </c>
      <c r="G170" s="55">
        <v>10.53</v>
      </c>
      <c r="H170" s="55">
        <v>11.42</v>
      </c>
      <c r="I170" s="55">
        <v>14.3</v>
      </c>
      <c r="J170" s="55">
        <v>207.65</v>
      </c>
      <c r="K170" s="66" t="s">
        <v>46</v>
      </c>
      <c r="L170" s="58">
        <v>64.680000000000007</v>
      </c>
    </row>
    <row r="171" spans="1:12" ht="14.4" x14ac:dyDescent="0.3">
      <c r="A171" s="23"/>
      <c r="B171" s="15"/>
      <c r="C171" s="11"/>
      <c r="D171" s="7" t="s">
        <v>28</v>
      </c>
      <c r="E171" s="53" t="s">
        <v>121</v>
      </c>
      <c r="F171" s="54" t="s">
        <v>81</v>
      </c>
      <c r="G171" s="55">
        <v>9.51</v>
      </c>
      <c r="H171" s="55">
        <v>5.05</v>
      </c>
      <c r="I171" s="55">
        <v>45.11</v>
      </c>
      <c r="J171" s="55">
        <v>216.87</v>
      </c>
      <c r="K171" s="66" t="s">
        <v>122</v>
      </c>
      <c r="L171" s="58">
        <v>17.88</v>
      </c>
    </row>
    <row r="172" spans="1:12" ht="14.4" x14ac:dyDescent="0.3">
      <c r="A172" s="23"/>
      <c r="B172" s="15"/>
      <c r="C172" s="11"/>
      <c r="D172" s="7" t="s">
        <v>29</v>
      </c>
      <c r="E172" s="53" t="s">
        <v>64</v>
      </c>
      <c r="F172" s="54">
        <v>210</v>
      </c>
      <c r="G172" s="55">
        <v>0</v>
      </c>
      <c r="H172" s="55">
        <v>0</v>
      </c>
      <c r="I172" s="55">
        <v>9.98</v>
      </c>
      <c r="J172" s="55">
        <v>37.42</v>
      </c>
      <c r="K172" s="66" t="s">
        <v>65</v>
      </c>
      <c r="L172" s="58">
        <v>2.36</v>
      </c>
    </row>
    <row r="173" spans="1:12" ht="14.4" x14ac:dyDescent="0.3">
      <c r="A173" s="23"/>
      <c r="B173" s="15"/>
      <c r="C173" s="11"/>
      <c r="D173" s="7" t="s">
        <v>30</v>
      </c>
      <c r="E173" s="53" t="s">
        <v>40</v>
      </c>
      <c r="F173" s="54" t="s">
        <v>109</v>
      </c>
      <c r="G173" s="55">
        <v>2.2799999999999998</v>
      </c>
      <c r="H173" s="55">
        <v>0.27</v>
      </c>
      <c r="I173" s="55">
        <v>14.91</v>
      </c>
      <c r="J173" s="55">
        <v>99.3</v>
      </c>
      <c r="K173" s="66" t="s">
        <v>43</v>
      </c>
      <c r="L173" s="58">
        <v>2.41</v>
      </c>
    </row>
    <row r="174" spans="1:12" ht="14.4" x14ac:dyDescent="0.3">
      <c r="A174" s="23"/>
      <c r="B174" s="15"/>
      <c r="C174" s="11"/>
      <c r="D174" s="7" t="s">
        <v>31</v>
      </c>
      <c r="E174" s="53" t="s">
        <v>80</v>
      </c>
      <c r="F174" s="54" t="s">
        <v>109</v>
      </c>
      <c r="G174" s="55">
        <v>2.1</v>
      </c>
      <c r="H174" s="55">
        <v>0.3</v>
      </c>
      <c r="I174" s="55">
        <v>13.35</v>
      </c>
      <c r="J174" s="55">
        <v>61.8</v>
      </c>
      <c r="K174" s="66" t="s">
        <v>68</v>
      </c>
      <c r="L174" s="58">
        <v>2.2599999999999998</v>
      </c>
    </row>
    <row r="175" spans="1:12" ht="14.4" x14ac:dyDescent="0.3">
      <c r="A175" s="23"/>
      <c r="B175" s="15"/>
      <c r="C175" s="11"/>
      <c r="D175" s="42"/>
      <c r="E175" s="42"/>
      <c r="F175" s="43"/>
      <c r="G175" s="43"/>
      <c r="H175" s="43"/>
      <c r="I175" s="43"/>
      <c r="J175" s="43"/>
      <c r="K175" s="67"/>
      <c r="L175" s="44"/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67"/>
      <c r="L176" s="44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4"/>
    </row>
    <row r="178" spans="1:12" ht="14.4" x14ac:dyDescent="0.3">
      <c r="A178" s="24"/>
      <c r="B178" s="17"/>
      <c r="C178" s="8"/>
      <c r="D178" s="18" t="s">
        <v>32</v>
      </c>
      <c r="E178" s="9"/>
      <c r="F178" s="19">
        <f>F169+F170+F171+F172+F173+F174</f>
        <v>710</v>
      </c>
      <c r="G178" s="19">
        <f t="shared" ref="G178:J178" si="78">SUM(G168:G177)</f>
        <v>26.620000000000005</v>
      </c>
      <c r="H178" s="19">
        <f t="shared" si="78"/>
        <v>21.6</v>
      </c>
      <c r="I178" s="19">
        <f t="shared" si="78"/>
        <v>113.67999999999999</v>
      </c>
      <c r="J178" s="19">
        <f t="shared" si="78"/>
        <v>739.15999999999985</v>
      </c>
      <c r="K178" s="25"/>
      <c r="L178" s="25">
        <f t="shared" ref="L178" si="79">SUM(L168:L177)</f>
        <v>97.460000000000008</v>
      </c>
    </row>
    <row r="179" spans="1:12" ht="15" thickBot="1" x14ac:dyDescent="0.3">
      <c r="A179" s="29">
        <f>A160</f>
        <v>2</v>
      </c>
      <c r="B179" s="30">
        <f>B160</f>
        <v>3</v>
      </c>
      <c r="C179" s="73" t="s">
        <v>4</v>
      </c>
      <c r="D179" s="74"/>
      <c r="E179" s="31"/>
      <c r="F179" s="32">
        <f>F167+F178</f>
        <v>1170</v>
      </c>
      <c r="G179" s="32">
        <f t="shared" ref="G179" si="80">G167+G178</f>
        <v>41.63</v>
      </c>
      <c r="H179" s="32">
        <f t="shared" ref="H179" si="81">H167+H178</f>
        <v>35.17</v>
      </c>
      <c r="I179" s="32">
        <f t="shared" ref="I179" si="82">I167+I178</f>
        <v>198.02999999999997</v>
      </c>
      <c r="J179" s="32">
        <f t="shared" ref="J179:L179" si="83">J167+J178</f>
        <v>1268.6899999999998</v>
      </c>
      <c r="K179" s="32"/>
      <c r="L179" s="71">
        <f t="shared" si="83"/>
        <v>144.51</v>
      </c>
    </row>
    <row r="180" spans="1:12" ht="14.4" x14ac:dyDescent="0.3">
      <c r="A180" s="20">
        <v>2</v>
      </c>
      <c r="B180" s="21">
        <v>4</v>
      </c>
      <c r="C180" s="22" t="s">
        <v>20</v>
      </c>
      <c r="D180" s="10" t="s">
        <v>25</v>
      </c>
      <c r="E180" s="39"/>
      <c r="F180" s="51"/>
      <c r="G180" s="40"/>
      <c r="H180" s="40"/>
      <c r="I180" s="40"/>
      <c r="J180" s="40"/>
      <c r="K180" s="41"/>
      <c r="L180" s="41"/>
    </row>
    <row r="181" spans="1:12" ht="14.4" x14ac:dyDescent="0.3">
      <c r="A181" s="23"/>
      <c r="B181" s="15"/>
      <c r="C181" s="11"/>
      <c r="D181" s="7" t="s">
        <v>21</v>
      </c>
      <c r="E181" s="53" t="s">
        <v>123</v>
      </c>
      <c r="F181" s="54" t="s">
        <v>81</v>
      </c>
      <c r="G181" s="55">
        <v>20.04</v>
      </c>
      <c r="H181" s="55">
        <v>27.7</v>
      </c>
      <c r="I181" s="55">
        <v>3.14</v>
      </c>
      <c r="J181" s="55">
        <v>340.21</v>
      </c>
      <c r="K181" s="66" t="s">
        <v>124</v>
      </c>
      <c r="L181" s="58">
        <v>86.86</v>
      </c>
    </row>
    <row r="182" spans="1:12" ht="14.4" x14ac:dyDescent="0.3">
      <c r="A182" s="23"/>
      <c r="B182" s="15"/>
      <c r="C182" s="11"/>
      <c r="D182" s="7" t="s">
        <v>22</v>
      </c>
      <c r="E182" s="53" t="s">
        <v>64</v>
      </c>
      <c r="F182" s="54">
        <v>210</v>
      </c>
      <c r="G182" s="55">
        <v>0</v>
      </c>
      <c r="H182" s="55">
        <v>0</v>
      </c>
      <c r="I182" s="55">
        <v>9.98</v>
      </c>
      <c r="J182" s="55">
        <v>37.42</v>
      </c>
      <c r="K182" s="66" t="s">
        <v>65</v>
      </c>
      <c r="L182" s="58">
        <v>2.36</v>
      </c>
    </row>
    <row r="183" spans="1:12" ht="14.4" x14ac:dyDescent="0.3">
      <c r="A183" s="23"/>
      <c r="B183" s="15"/>
      <c r="C183" s="11"/>
      <c r="D183" s="7" t="s">
        <v>30</v>
      </c>
      <c r="E183" s="53" t="s">
        <v>40</v>
      </c>
      <c r="F183" s="54" t="s">
        <v>83</v>
      </c>
      <c r="G183" s="55">
        <v>1.9</v>
      </c>
      <c r="H183" s="55">
        <v>0.23</v>
      </c>
      <c r="I183" s="55">
        <v>12.43</v>
      </c>
      <c r="J183" s="55">
        <v>82.75</v>
      </c>
      <c r="K183" s="66" t="s">
        <v>43</v>
      </c>
      <c r="L183" s="58">
        <v>2.0099999999999998</v>
      </c>
    </row>
    <row r="184" spans="1:12" ht="14.4" x14ac:dyDescent="0.3">
      <c r="A184" s="23"/>
      <c r="B184" s="15"/>
      <c r="C184" s="11"/>
      <c r="D184" s="7" t="s">
        <v>31</v>
      </c>
      <c r="E184" s="53" t="s">
        <v>80</v>
      </c>
      <c r="F184" s="54" t="s">
        <v>83</v>
      </c>
      <c r="G184" s="55">
        <v>1.75</v>
      </c>
      <c r="H184" s="55">
        <v>0.25</v>
      </c>
      <c r="I184" s="55">
        <v>11.13</v>
      </c>
      <c r="J184" s="55">
        <v>51.5</v>
      </c>
      <c r="K184" s="66" t="s">
        <v>68</v>
      </c>
      <c r="L184" s="58">
        <v>1.88</v>
      </c>
    </row>
    <row r="185" spans="1:12" ht="14.4" x14ac:dyDescent="0.3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67"/>
      <c r="L185" s="44"/>
    </row>
    <row r="186" spans="1:12" ht="14.4" x14ac:dyDescent="0.3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67"/>
      <c r="L186" s="44"/>
    </row>
    <row r="187" spans="1:12" ht="15.75" customHeight="1" x14ac:dyDescent="0.3">
      <c r="A187" s="24"/>
      <c r="B187" s="17"/>
      <c r="C187" s="8"/>
      <c r="D187" s="18" t="s">
        <v>32</v>
      </c>
      <c r="E187" s="9"/>
      <c r="F187" s="19">
        <f>F181+F182+F183+F184</f>
        <v>410</v>
      </c>
      <c r="G187" s="19">
        <f t="shared" ref="G187:J187" si="84">SUM(G180:G186)</f>
        <v>23.689999999999998</v>
      </c>
      <c r="H187" s="19">
        <f t="shared" si="84"/>
        <v>28.18</v>
      </c>
      <c r="I187" s="19">
        <f t="shared" si="84"/>
        <v>36.68</v>
      </c>
      <c r="J187" s="19">
        <f t="shared" si="84"/>
        <v>511.88</v>
      </c>
      <c r="K187" s="68"/>
      <c r="L187" s="25">
        <f t="shared" ref="L187" si="85">SUM(L180:L186)</f>
        <v>93.11</v>
      </c>
    </row>
    <row r="188" spans="1:12" ht="14.4" x14ac:dyDescent="0.3">
      <c r="A188" s="26">
        <f>A180</f>
        <v>2</v>
      </c>
      <c r="B188" s="13">
        <f>B180</f>
        <v>4</v>
      </c>
      <c r="C188" s="10" t="s">
        <v>24</v>
      </c>
      <c r="D188" s="7" t="s">
        <v>25</v>
      </c>
      <c r="E188" s="42"/>
      <c r="F188" s="52"/>
      <c r="G188" s="43"/>
      <c r="H188" s="43"/>
      <c r="I188" s="43"/>
      <c r="J188" s="43"/>
      <c r="K188" s="67"/>
      <c r="L188" s="44"/>
    </row>
    <row r="189" spans="1:12" ht="14.4" x14ac:dyDescent="0.3">
      <c r="A189" s="23"/>
      <c r="B189" s="15"/>
      <c r="C189" s="11"/>
      <c r="D189" s="7" t="s">
        <v>26</v>
      </c>
      <c r="E189" s="53" t="s">
        <v>125</v>
      </c>
      <c r="F189" s="54">
        <v>260</v>
      </c>
      <c r="G189" s="55">
        <v>1.74</v>
      </c>
      <c r="H189" s="55">
        <v>5.93</v>
      </c>
      <c r="I189" s="55">
        <v>10.24</v>
      </c>
      <c r="J189" s="55">
        <v>98.29</v>
      </c>
      <c r="K189" s="66" t="s">
        <v>69</v>
      </c>
      <c r="L189" s="58">
        <v>12.33</v>
      </c>
    </row>
    <row r="190" spans="1:12" ht="14.4" x14ac:dyDescent="0.3">
      <c r="A190" s="23"/>
      <c r="B190" s="15"/>
      <c r="C190" s="11"/>
      <c r="D190" s="7" t="s">
        <v>27</v>
      </c>
      <c r="E190" s="53" t="s">
        <v>126</v>
      </c>
      <c r="F190" s="54" t="s">
        <v>114</v>
      </c>
      <c r="G190" s="55">
        <v>13.41</v>
      </c>
      <c r="H190" s="55">
        <v>13.14</v>
      </c>
      <c r="I190" s="55">
        <v>32.909999999999997</v>
      </c>
      <c r="J190" s="55">
        <v>354.1</v>
      </c>
      <c r="K190" s="66" t="s">
        <v>127</v>
      </c>
      <c r="L190" s="58">
        <v>64</v>
      </c>
    </row>
    <row r="191" spans="1:12" ht="14.4" x14ac:dyDescent="0.3">
      <c r="A191" s="23"/>
      <c r="B191" s="15"/>
      <c r="C191" s="11"/>
      <c r="D191" s="7" t="s">
        <v>29</v>
      </c>
      <c r="E191" s="53" t="s">
        <v>99</v>
      </c>
      <c r="F191" s="54" t="s">
        <v>82</v>
      </c>
      <c r="G191" s="55">
        <v>1.02</v>
      </c>
      <c r="H191" s="55">
        <v>0</v>
      </c>
      <c r="I191" s="55">
        <v>21.42</v>
      </c>
      <c r="J191" s="55">
        <v>89.1</v>
      </c>
      <c r="K191" s="66" t="s">
        <v>101</v>
      </c>
      <c r="L191" s="58">
        <v>16.2</v>
      </c>
    </row>
    <row r="192" spans="1:12" ht="14.4" x14ac:dyDescent="0.3">
      <c r="A192" s="23"/>
      <c r="B192" s="15"/>
      <c r="C192" s="11"/>
      <c r="D192" s="7" t="s">
        <v>30</v>
      </c>
      <c r="E192" s="53" t="s">
        <v>40</v>
      </c>
      <c r="F192" s="54" t="s">
        <v>109</v>
      </c>
      <c r="G192" s="55">
        <v>2.2799999999999998</v>
      </c>
      <c r="H192" s="55">
        <v>0.27</v>
      </c>
      <c r="I192" s="55">
        <v>14.91</v>
      </c>
      <c r="J192" s="55">
        <v>99.3</v>
      </c>
      <c r="K192" s="66" t="s">
        <v>43</v>
      </c>
      <c r="L192" s="58">
        <v>2.41</v>
      </c>
    </row>
    <row r="193" spans="1:12" ht="14.4" x14ac:dyDescent="0.3">
      <c r="A193" s="23"/>
      <c r="B193" s="15"/>
      <c r="C193" s="11"/>
      <c r="D193" s="7" t="s">
        <v>31</v>
      </c>
      <c r="E193" s="53" t="s">
        <v>80</v>
      </c>
      <c r="F193" s="54" t="s">
        <v>109</v>
      </c>
      <c r="G193" s="55">
        <v>2.1</v>
      </c>
      <c r="H193" s="55">
        <v>0.3</v>
      </c>
      <c r="I193" s="55">
        <v>13.35</v>
      </c>
      <c r="J193" s="55">
        <v>61.8</v>
      </c>
      <c r="K193" s="66" t="s">
        <v>68</v>
      </c>
      <c r="L193" s="58">
        <v>2.2599999999999998</v>
      </c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67"/>
      <c r="L194" s="44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4"/>
    </row>
    <row r="196" spans="1:12" ht="14.4" x14ac:dyDescent="0.3">
      <c r="A196" s="24"/>
      <c r="B196" s="17"/>
      <c r="C196" s="8"/>
      <c r="D196" s="18" t="s">
        <v>32</v>
      </c>
      <c r="E196" s="9"/>
      <c r="F196" s="19">
        <f>F189+F190+F191+F192+F193</f>
        <v>700</v>
      </c>
      <c r="G196" s="19">
        <f>SUM(G188:G195)</f>
        <v>20.550000000000004</v>
      </c>
      <c r="H196" s="19">
        <f>SUM(H188:H195)</f>
        <v>19.64</v>
      </c>
      <c r="I196" s="19">
        <f>SUM(I188:I195)</f>
        <v>92.829999999999984</v>
      </c>
      <c r="J196" s="19">
        <f>SUM(J188:J195)</f>
        <v>702.58999999999992</v>
      </c>
      <c r="K196" s="25"/>
      <c r="L196" s="25">
        <f>SUM(L188:L195)</f>
        <v>97.2</v>
      </c>
    </row>
    <row r="197" spans="1:12" ht="15" thickBot="1" x14ac:dyDescent="0.3">
      <c r="A197" s="29">
        <f>A180</f>
        <v>2</v>
      </c>
      <c r="B197" s="30">
        <f>B180</f>
        <v>4</v>
      </c>
      <c r="C197" s="73" t="s">
        <v>4</v>
      </c>
      <c r="D197" s="74"/>
      <c r="E197" s="31"/>
      <c r="F197" s="32">
        <f>F187+F196</f>
        <v>1110</v>
      </c>
      <c r="G197" s="32">
        <f>G187+G196</f>
        <v>44.24</v>
      </c>
      <c r="H197" s="32">
        <f>H187+H196</f>
        <v>47.82</v>
      </c>
      <c r="I197" s="32">
        <f>I187+I196</f>
        <v>129.51</v>
      </c>
      <c r="J197" s="32">
        <f>J187+J196</f>
        <v>1214.4699999999998</v>
      </c>
      <c r="K197" s="32"/>
      <c r="L197" s="71">
        <f>L187+L196</f>
        <v>190.31</v>
      </c>
    </row>
    <row r="198" spans="1:12" ht="14.4" x14ac:dyDescent="0.3">
      <c r="A198" s="20">
        <v>2</v>
      </c>
      <c r="B198" s="21">
        <v>5</v>
      </c>
      <c r="C198" s="22" t="s">
        <v>20</v>
      </c>
      <c r="D198" s="10" t="s">
        <v>25</v>
      </c>
      <c r="E198" s="39"/>
      <c r="F198" s="40"/>
      <c r="G198" s="40"/>
      <c r="H198" s="40"/>
      <c r="I198" s="40"/>
      <c r="J198" s="40"/>
      <c r="K198" s="41"/>
      <c r="L198" s="41"/>
    </row>
    <row r="199" spans="1:12" ht="14.4" x14ac:dyDescent="0.3">
      <c r="A199" s="23"/>
      <c r="B199" s="15"/>
      <c r="C199" s="11"/>
      <c r="D199" s="7" t="s">
        <v>21</v>
      </c>
      <c r="E199" s="53" t="s">
        <v>131</v>
      </c>
      <c r="F199" s="54">
        <v>210</v>
      </c>
      <c r="G199" s="55">
        <v>6.42</v>
      </c>
      <c r="H199" s="55">
        <v>10.61</v>
      </c>
      <c r="I199" s="55">
        <v>41.41</v>
      </c>
      <c r="J199" s="55">
        <v>295.36</v>
      </c>
      <c r="K199" s="66" t="s">
        <v>41</v>
      </c>
      <c r="L199" s="58">
        <v>31.68</v>
      </c>
    </row>
    <row r="200" spans="1:12" ht="14.4" x14ac:dyDescent="0.3">
      <c r="A200" s="23"/>
      <c r="B200" s="15"/>
      <c r="C200" s="11"/>
      <c r="D200" s="7" t="s">
        <v>22</v>
      </c>
      <c r="E200" s="53" t="s">
        <v>39</v>
      </c>
      <c r="F200" s="54" t="s">
        <v>82</v>
      </c>
      <c r="G200" s="55">
        <v>7.0000000000000007E-2</v>
      </c>
      <c r="H200" s="55">
        <v>0.01</v>
      </c>
      <c r="I200" s="55">
        <v>10.199999999999999</v>
      </c>
      <c r="J200" s="55">
        <v>39.869999999999997</v>
      </c>
      <c r="K200" s="66" t="s">
        <v>42</v>
      </c>
      <c r="L200" s="58">
        <v>6.2</v>
      </c>
    </row>
    <row r="201" spans="1:12" ht="14.4" x14ac:dyDescent="0.3">
      <c r="A201" s="23"/>
      <c r="B201" s="15"/>
      <c r="C201" s="11"/>
      <c r="D201" s="7" t="s">
        <v>30</v>
      </c>
      <c r="E201" s="53" t="s">
        <v>40</v>
      </c>
      <c r="F201" s="54" t="s">
        <v>83</v>
      </c>
      <c r="G201" s="55">
        <v>1.9</v>
      </c>
      <c r="H201" s="55">
        <v>0.23</v>
      </c>
      <c r="I201" s="55">
        <v>12.43</v>
      </c>
      <c r="J201" s="55">
        <v>82.75</v>
      </c>
      <c r="K201" s="66" t="s">
        <v>43</v>
      </c>
      <c r="L201" s="58">
        <v>2.0099999999999998</v>
      </c>
    </row>
    <row r="202" spans="1:12" ht="14.4" x14ac:dyDescent="0.3">
      <c r="A202" s="23"/>
      <c r="B202" s="15"/>
      <c r="C202" s="11"/>
      <c r="D202" s="7" t="s">
        <v>31</v>
      </c>
      <c r="E202" s="53" t="s">
        <v>80</v>
      </c>
      <c r="F202" s="54" t="s">
        <v>83</v>
      </c>
      <c r="G202" s="55">
        <v>1.75</v>
      </c>
      <c r="H202" s="55">
        <v>0.25</v>
      </c>
      <c r="I202" s="55">
        <v>11.13</v>
      </c>
      <c r="J202" s="55">
        <v>51.5</v>
      </c>
      <c r="K202" s="66" t="s">
        <v>68</v>
      </c>
      <c r="L202" s="58">
        <v>1.88</v>
      </c>
    </row>
    <row r="203" spans="1:12" ht="14.4" x14ac:dyDescent="0.3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67"/>
      <c r="L203" s="44"/>
    </row>
    <row r="204" spans="1:12" ht="14.4" x14ac:dyDescent="0.3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67"/>
      <c r="L204" s="44"/>
    </row>
    <row r="205" spans="1:12" ht="15.75" customHeight="1" x14ac:dyDescent="0.3">
      <c r="A205" s="24"/>
      <c r="B205" s="17"/>
      <c r="C205" s="8"/>
      <c r="D205" s="18" t="s">
        <v>32</v>
      </c>
      <c r="E205" s="9"/>
      <c r="F205" s="19">
        <f>F199+F200+F201+F202</f>
        <v>460</v>
      </c>
      <c r="G205" s="19">
        <f t="shared" ref="G205:J205" si="86">SUM(G198:G204)</f>
        <v>10.14</v>
      </c>
      <c r="H205" s="19">
        <f t="shared" si="86"/>
        <v>11.1</v>
      </c>
      <c r="I205" s="19">
        <f t="shared" si="86"/>
        <v>75.169999999999987</v>
      </c>
      <c r="J205" s="19">
        <f t="shared" si="86"/>
        <v>469.48</v>
      </c>
      <c r="K205" s="68"/>
      <c r="L205" s="25">
        <f t="shared" ref="L205" si="87">SUM(L198:L204)</f>
        <v>41.77</v>
      </c>
    </row>
    <row r="206" spans="1:12" ht="14.4" x14ac:dyDescent="0.3">
      <c r="A206" s="26">
        <f>A198</f>
        <v>2</v>
      </c>
      <c r="B206" s="13">
        <f>B198</f>
        <v>5</v>
      </c>
      <c r="C206" s="10" t="s">
        <v>24</v>
      </c>
      <c r="D206" s="7" t="s">
        <v>25</v>
      </c>
      <c r="E206" s="42"/>
      <c r="F206" s="52"/>
      <c r="G206" s="43"/>
      <c r="H206" s="43"/>
      <c r="I206" s="43"/>
      <c r="J206" s="43"/>
      <c r="K206" s="67"/>
      <c r="L206" s="44"/>
    </row>
    <row r="207" spans="1:12" ht="14.4" x14ac:dyDescent="0.3">
      <c r="A207" s="23"/>
      <c r="B207" s="15"/>
      <c r="C207" s="11"/>
      <c r="D207" s="7" t="s">
        <v>26</v>
      </c>
      <c r="E207" s="53" t="s">
        <v>132</v>
      </c>
      <c r="F207" s="54">
        <v>208</v>
      </c>
      <c r="G207" s="55">
        <v>2.19</v>
      </c>
      <c r="H207" s="55">
        <v>4.8899999999999997</v>
      </c>
      <c r="I207" s="55">
        <v>16.100000000000001</v>
      </c>
      <c r="J207" s="55">
        <v>106.18</v>
      </c>
      <c r="K207" s="66" t="s">
        <v>129</v>
      </c>
      <c r="L207" s="58">
        <v>19.79</v>
      </c>
    </row>
    <row r="208" spans="1:12" ht="14.4" x14ac:dyDescent="0.3">
      <c r="A208" s="23"/>
      <c r="B208" s="15"/>
      <c r="C208" s="11"/>
      <c r="D208" s="7" t="s">
        <v>27</v>
      </c>
      <c r="E208" s="53" t="s">
        <v>128</v>
      </c>
      <c r="F208" s="54" t="s">
        <v>88</v>
      </c>
      <c r="G208" s="55">
        <v>10.68</v>
      </c>
      <c r="H208" s="55">
        <v>12.81</v>
      </c>
      <c r="I208" s="55">
        <v>24.1</v>
      </c>
      <c r="J208" s="55">
        <v>258.69</v>
      </c>
      <c r="K208" s="66" t="s">
        <v>130</v>
      </c>
      <c r="L208" s="58">
        <v>50.33</v>
      </c>
    </row>
    <row r="209" spans="1:12" ht="14.4" x14ac:dyDescent="0.3">
      <c r="A209" s="23"/>
      <c r="B209" s="15"/>
      <c r="C209" s="11"/>
      <c r="D209" s="7" t="s">
        <v>28</v>
      </c>
      <c r="E209" s="53" t="s">
        <v>76</v>
      </c>
      <c r="F209" s="54" t="s">
        <v>81</v>
      </c>
      <c r="G209" s="55">
        <v>3.06</v>
      </c>
      <c r="H209" s="55">
        <v>5.94</v>
      </c>
      <c r="I209" s="55">
        <v>28.25</v>
      </c>
      <c r="J209" s="55">
        <v>150.16999999999999</v>
      </c>
      <c r="K209" s="66" t="s">
        <v>106</v>
      </c>
      <c r="L209" s="58">
        <v>25.1</v>
      </c>
    </row>
    <row r="210" spans="1:12" ht="14.4" x14ac:dyDescent="0.3">
      <c r="A210" s="23"/>
      <c r="B210" s="15"/>
      <c r="C210" s="11"/>
      <c r="D210" s="7" t="s">
        <v>29</v>
      </c>
      <c r="E210" s="53" t="s">
        <v>64</v>
      </c>
      <c r="F210" s="54">
        <v>210</v>
      </c>
      <c r="G210" s="55">
        <v>0</v>
      </c>
      <c r="H210" s="55">
        <v>0</v>
      </c>
      <c r="I210" s="55">
        <v>9.98</v>
      </c>
      <c r="J210" s="55">
        <v>37.42</v>
      </c>
      <c r="K210" s="66" t="s">
        <v>65</v>
      </c>
      <c r="L210" s="58">
        <v>2.36</v>
      </c>
    </row>
    <row r="211" spans="1:12" ht="14.4" x14ac:dyDescent="0.3">
      <c r="A211" s="23"/>
      <c r="B211" s="15"/>
      <c r="C211" s="11"/>
      <c r="D211" s="7" t="s">
        <v>30</v>
      </c>
      <c r="E211" s="53" t="s">
        <v>40</v>
      </c>
      <c r="F211" s="54" t="s">
        <v>109</v>
      </c>
      <c r="G211" s="55">
        <v>2.2799999999999998</v>
      </c>
      <c r="H211" s="55">
        <v>0.27</v>
      </c>
      <c r="I211" s="55">
        <v>14.91</v>
      </c>
      <c r="J211" s="55">
        <v>99.3</v>
      </c>
      <c r="K211" s="66" t="s">
        <v>43</v>
      </c>
      <c r="L211" s="58">
        <v>2.41</v>
      </c>
    </row>
    <row r="212" spans="1:12" ht="14.4" x14ac:dyDescent="0.3">
      <c r="A212" s="23"/>
      <c r="B212" s="15"/>
      <c r="C212" s="11"/>
      <c r="D212" s="7" t="s">
        <v>31</v>
      </c>
      <c r="E212" s="53" t="s">
        <v>80</v>
      </c>
      <c r="F212" s="54" t="s">
        <v>109</v>
      </c>
      <c r="G212" s="55">
        <v>2.1</v>
      </c>
      <c r="H212" s="55">
        <v>0.3</v>
      </c>
      <c r="I212" s="55">
        <v>13.35</v>
      </c>
      <c r="J212" s="55">
        <v>61.8</v>
      </c>
      <c r="K212" s="66" t="s">
        <v>68</v>
      </c>
      <c r="L212" s="58">
        <v>2.2599999999999998</v>
      </c>
    </row>
    <row r="213" spans="1:12" ht="14.4" x14ac:dyDescent="0.3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4"/>
    </row>
    <row r="214" spans="1:12" ht="14.4" x14ac:dyDescent="0.3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4"/>
    </row>
    <row r="215" spans="1:12" ht="14.4" x14ac:dyDescent="0.3">
      <c r="A215" s="24"/>
      <c r="B215" s="17"/>
      <c r="C215" s="8"/>
      <c r="D215" s="18" t="s">
        <v>32</v>
      </c>
      <c r="E215" s="9"/>
      <c r="F215" s="19">
        <f>F207+F208+F209+F210+F211+F212</f>
        <v>718</v>
      </c>
      <c r="G215" s="19">
        <f t="shared" ref="G215:J215" si="88">SUM(G206:G214)</f>
        <v>20.310000000000002</v>
      </c>
      <c r="H215" s="19">
        <f t="shared" si="88"/>
        <v>24.21</v>
      </c>
      <c r="I215" s="19">
        <f t="shared" si="88"/>
        <v>106.69</v>
      </c>
      <c r="J215" s="19">
        <f t="shared" si="88"/>
        <v>713.55999999999983</v>
      </c>
      <c r="K215" s="25"/>
      <c r="L215" s="25">
        <f t="shared" ref="L215" si="89">SUM(L206:L214)</f>
        <v>102.25</v>
      </c>
    </row>
    <row r="216" spans="1:12" ht="15" thickBot="1" x14ac:dyDescent="0.3">
      <c r="A216" s="29">
        <f>A198</f>
        <v>2</v>
      </c>
      <c r="B216" s="30">
        <f>B198</f>
        <v>5</v>
      </c>
      <c r="C216" s="73" t="s">
        <v>4</v>
      </c>
      <c r="D216" s="74"/>
      <c r="E216" s="31"/>
      <c r="F216" s="32">
        <f>F205+F215</f>
        <v>1178</v>
      </c>
      <c r="G216" s="32">
        <f t="shared" ref="G216:J216" si="90">G205+G215</f>
        <v>30.450000000000003</v>
      </c>
      <c r="H216" s="32">
        <f t="shared" si="90"/>
        <v>35.31</v>
      </c>
      <c r="I216" s="32">
        <f t="shared" si="90"/>
        <v>181.85999999999999</v>
      </c>
      <c r="J216" s="32">
        <f t="shared" si="90"/>
        <v>1183.04</v>
      </c>
      <c r="K216" s="32"/>
      <c r="L216" s="71">
        <f t="shared" ref="L216" si="91">L205+L215</f>
        <v>144.02000000000001</v>
      </c>
    </row>
    <row r="217" spans="1:12" ht="14.4" x14ac:dyDescent="0.3">
      <c r="A217" s="20">
        <v>2</v>
      </c>
      <c r="B217" s="21">
        <v>6</v>
      </c>
      <c r="C217" s="22" t="s">
        <v>20</v>
      </c>
      <c r="D217" s="10" t="s">
        <v>25</v>
      </c>
      <c r="E217" s="39"/>
      <c r="F217" s="40"/>
      <c r="G217" s="40"/>
      <c r="H217" s="40"/>
      <c r="I217" s="40"/>
      <c r="J217" s="40"/>
      <c r="K217" s="41"/>
      <c r="L217" s="41"/>
    </row>
    <row r="218" spans="1:12" ht="14.4" x14ac:dyDescent="0.3">
      <c r="A218" s="23"/>
      <c r="B218" s="15"/>
      <c r="C218" s="11"/>
      <c r="D218" s="7" t="s">
        <v>21</v>
      </c>
      <c r="E218" s="53" t="s">
        <v>133</v>
      </c>
      <c r="F218" s="54" t="s">
        <v>81</v>
      </c>
      <c r="G218" s="55">
        <v>31.54</v>
      </c>
      <c r="H218" s="55">
        <v>6.15</v>
      </c>
      <c r="I218" s="55">
        <v>20.07</v>
      </c>
      <c r="J218" s="55">
        <v>324.27999999999997</v>
      </c>
      <c r="K218" s="66" t="s">
        <v>94</v>
      </c>
      <c r="L218" s="58">
        <v>55.64</v>
      </c>
    </row>
    <row r="219" spans="1:12" ht="14.4" x14ac:dyDescent="0.3">
      <c r="A219" s="23"/>
      <c r="B219" s="15"/>
      <c r="C219" s="11"/>
      <c r="D219" s="7" t="s">
        <v>22</v>
      </c>
      <c r="E219" s="53" t="s">
        <v>56</v>
      </c>
      <c r="F219" s="54" t="s">
        <v>82</v>
      </c>
      <c r="G219" s="55">
        <v>2.96</v>
      </c>
      <c r="H219" s="55">
        <v>2.92</v>
      </c>
      <c r="I219" s="55">
        <v>14.74</v>
      </c>
      <c r="J219" s="55">
        <v>99.35</v>
      </c>
      <c r="K219" s="66" t="s">
        <v>58</v>
      </c>
      <c r="L219" s="58">
        <v>16.920000000000002</v>
      </c>
    </row>
    <row r="220" spans="1:12" ht="14.4" x14ac:dyDescent="0.3">
      <c r="A220" s="23"/>
      <c r="B220" s="15"/>
      <c r="C220" s="11"/>
      <c r="D220" s="7" t="s">
        <v>30</v>
      </c>
      <c r="E220" s="53" t="s">
        <v>40</v>
      </c>
      <c r="F220" s="54" t="s">
        <v>83</v>
      </c>
      <c r="G220" s="55">
        <v>1.9</v>
      </c>
      <c r="H220" s="55">
        <v>0.23</v>
      </c>
      <c r="I220" s="55">
        <v>12.43</v>
      </c>
      <c r="J220" s="55">
        <v>82.75</v>
      </c>
      <c r="K220" s="66" t="s">
        <v>43</v>
      </c>
      <c r="L220" s="58">
        <v>2.0099999999999998</v>
      </c>
    </row>
    <row r="221" spans="1:12" ht="14.4" x14ac:dyDescent="0.3">
      <c r="A221" s="23"/>
      <c r="B221" s="15"/>
      <c r="C221" s="11"/>
      <c r="D221" s="7" t="s">
        <v>31</v>
      </c>
      <c r="E221" s="53" t="s">
        <v>80</v>
      </c>
      <c r="F221" s="54" t="s">
        <v>83</v>
      </c>
      <c r="G221" s="55">
        <v>1.75</v>
      </c>
      <c r="H221" s="55">
        <v>0.25</v>
      </c>
      <c r="I221" s="55">
        <v>11.13</v>
      </c>
      <c r="J221" s="55">
        <v>51.5</v>
      </c>
      <c r="K221" s="66" t="s">
        <v>68</v>
      </c>
      <c r="L221" s="58">
        <v>1.88</v>
      </c>
    </row>
    <row r="222" spans="1:12" ht="14.4" x14ac:dyDescent="0.3">
      <c r="A222" s="23"/>
      <c r="B222" s="15"/>
      <c r="C222" s="11"/>
      <c r="D222" s="6"/>
      <c r="E222" s="42"/>
      <c r="F222" s="43"/>
      <c r="G222" s="43"/>
      <c r="H222" s="43"/>
      <c r="I222" s="43"/>
      <c r="J222" s="43"/>
      <c r="K222" s="67"/>
      <c r="L222" s="44"/>
    </row>
    <row r="223" spans="1:12" ht="14.4" x14ac:dyDescent="0.3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67"/>
      <c r="L223" s="44"/>
    </row>
    <row r="224" spans="1:12" ht="15.75" customHeight="1" x14ac:dyDescent="0.3">
      <c r="A224" s="24"/>
      <c r="B224" s="17"/>
      <c r="C224" s="8"/>
      <c r="D224" s="18" t="s">
        <v>32</v>
      </c>
      <c r="E224" s="9"/>
      <c r="F224" s="19">
        <f>F218+F219+F220+F221</f>
        <v>400</v>
      </c>
      <c r="G224" s="19">
        <f t="shared" ref="G224:J224" si="92">SUM(G217:G223)</f>
        <v>38.15</v>
      </c>
      <c r="H224" s="19">
        <f t="shared" si="92"/>
        <v>9.5500000000000007</v>
      </c>
      <c r="I224" s="19">
        <f t="shared" si="92"/>
        <v>58.370000000000005</v>
      </c>
      <c r="J224" s="19">
        <f t="shared" si="92"/>
        <v>557.88</v>
      </c>
      <c r="K224" s="68"/>
      <c r="L224" s="25">
        <f t="shared" ref="L224" si="93">SUM(L217:L223)</f>
        <v>76.45</v>
      </c>
    </row>
    <row r="225" spans="1:12" ht="14.4" x14ac:dyDescent="0.3">
      <c r="A225" s="26">
        <f>A217</f>
        <v>2</v>
      </c>
      <c r="B225" s="13">
        <f>B217</f>
        <v>6</v>
      </c>
      <c r="C225" s="10" t="s">
        <v>24</v>
      </c>
      <c r="D225" s="7" t="s">
        <v>25</v>
      </c>
      <c r="E225" s="42"/>
      <c r="F225" s="52"/>
      <c r="G225" s="43"/>
      <c r="H225" s="43"/>
      <c r="I225" s="43"/>
      <c r="J225" s="43"/>
      <c r="K225" s="67"/>
      <c r="L225" s="44"/>
    </row>
    <row r="226" spans="1:12" ht="14.4" x14ac:dyDescent="0.3">
      <c r="A226" s="23"/>
      <c r="B226" s="15"/>
      <c r="C226" s="11"/>
      <c r="D226" s="7" t="s">
        <v>26</v>
      </c>
      <c r="E226" s="53" t="s">
        <v>134</v>
      </c>
      <c r="F226" s="54">
        <v>210</v>
      </c>
      <c r="G226" s="55">
        <v>3.4</v>
      </c>
      <c r="H226" s="55">
        <v>5.7</v>
      </c>
      <c r="I226" s="55">
        <v>20.86</v>
      </c>
      <c r="J226" s="55">
        <v>158.30000000000001</v>
      </c>
      <c r="K226" s="66" t="s">
        <v>138</v>
      </c>
      <c r="L226" s="58">
        <v>17.79</v>
      </c>
    </row>
    <row r="227" spans="1:12" ht="14.4" x14ac:dyDescent="0.3">
      <c r="A227" s="23"/>
      <c r="B227" s="15"/>
      <c r="C227" s="11"/>
      <c r="D227" s="7" t="s">
        <v>27</v>
      </c>
      <c r="E227" s="53" t="s">
        <v>135</v>
      </c>
      <c r="F227" s="54" t="s">
        <v>107</v>
      </c>
      <c r="G227" s="55">
        <v>11.31</v>
      </c>
      <c r="H227" s="55">
        <v>28.96</v>
      </c>
      <c r="I227" s="55">
        <v>4.57</v>
      </c>
      <c r="J227" s="55">
        <v>333.06</v>
      </c>
      <c r="K227" s="66" t="s">
        <v>70</v>
      </c>
      <c r="L227" s="58">
        <v>49.93</v>
      </c>
    </row>
    <row r="228" spans="1:12" ht="14.4" x14ac:dyDescent="0.3">
      <c r="A228" s="23"/>
      <c r="B228" s="15"/>
      <c r="C228" s="11"/>
      <c r="D228" s="7" t="s">
        <v>28</v>
      </c>
      <c r="E228" s="53" t="s">
        <v>136</v>
      </c>
      <c r="F228" s="54" t="s">
        <v>81</v>
      </c>
      <c r="G228" s="55">
        <v>4.42</v>
      </c>
      <c r="H228" s="55">
        <v>4.21</v>
      </c>
      <c r="I228" s="55">
        <v>25.77</v>
      </c>
      <c r="J228" s="55">
        <v>153.06</v>
      </c>
      <c r="K228" s="66" t="s">
        <v>47</v>
      </c>
      <c r="L228" s="58">
        <v>11.28</v>
      </c>
    </row>
    <row r="229" spans="1:12" ht="40.200000000000003" x14ac:dyDescent="0.3">
      <c r="A229" s="23"/>
      <c r="B229" s="15"/>
      <c r="C229" s="11"/>
      <c r="D229" s="7" t="s">
        <v>29</v>
      </c>
      <c r="E229" s="53" t="s">
        <v>137</v>
      </c>
      <c r="F229" s="54" t="s">
        <v>82</v>
      </c>
      <c r="G229" s="55">
        <v>0</v>
      </c>
      <c r="H229" s="55">
        <v>0</v>
      </c>
      <c r="I229" s="55">
        <v>14.97</v>
      </c>
      <c r="J229" s="55">
        <v>56.1</v>
      </c>
      <c r="K229" s="66" t="s">
        <v>139</v>
      </c>
      <c r="L229" s="58">
        <v>15.96</v>
      </c>
    </row>
    <row r="230" spans="1:12" ht="14.4" x14ac:dyDescent="0.3">
      <c r="A230" s="23"/>
      <c r="B230" s="15"/>
      <c r="C230" s="11"/>
      <c r="D230" s="7" t="s">
        <v>30</v>
      </c>
      <c r="E230" s="53" t="s">
        <v>40</v>
      </c>
      <c r="F230" s="54" t="s">
        <v>109</v>
      </c>
      <c r="G230" s="55">
        <v>2.2799999999999998</v>
      </c>
      <c r="H230" s="55">
        <v>0.27</v>
      </c>
      <c r="I230" s="55">
        <v>14.91</v>
      </c>
      <c r="J230" s="55">
        <v>99.3</v>
      </c>
      <c r="K230" s="66" t="s">
        <v>43</v>
      </c>
      <c r="L230" s="58">
        <v>2.41</v>
      </c>
    </row>
    <row r="231" spans="1:12" ht="14.4" x14ac:dyDescent="0.3">
      <c r="A231" s="23"/>
      <c r="B231" s="15"/>
      <c r="C231" s="11"/>
      <c r="D231" s="7" t="s">
        <v>31</v>
      </c>
      <c r="E231" s="53" t="s">
        <v>80</v>
      </c>
      <c r="F231" s="54" t="s">
        <v>109</v>
      </c>
      <c r="G231" s="55">
        <v>2.1</v>
      </c>
      <c r="H231" s="55">
        <v>0.3</v>
      </c>
      <c r="I231" s="55">
        <v>13.35</v>
      </c>
      <c r="J231" s="55">
        <v>61.8</v>
      </c>
      <c r="K231" s="66" t="s">
        <v>68</v>
      </c>
      <c r="L231" s="58">
        <v>2.2599999999999998</v>
      </c>
    </row>
    <row r="232" spans="1:12" ht="14.4" x14ac:dyDescent="0.3">
      <c r="A232" s="23"/>
      <c r="B232" s="15"/>
      <c r="C232" s="11"/>
      <c r="D232" s="6"/>
      <c r="E232" s="42"/>
      <c r="F232" s="43"/>
      <c r="G232" s="43"/>
      <c r="H232" s="43"/>
      <c r="I232" s="43"/>
      <c r="J232" s="43"/>
      <c r="K232" s="67"/>
      <c r="L232" s="44"/>
    </row>
    <row r="233" spans="1:12" ht="14.4" x14ac:dyDescent="0.3">
      <c r="A233" s="23"/>
      <c r="B233" s="15"/>
      <c r="C233" s="11"/>
      <c r="D233" s="6"/>
      <c r="E233" s="42"/>
      <c r="F233" s="43"/>
      <c r="G233" s="43"/>
      <c r="H233" s="43"/>
      <c r="I233" s="43"/>
      <c r="J233" s="43"/>
      <c r="K233" s="67"/>
      <c r="L233" s="44"/>
    </row>
    <row r="234" spans="1:12" ht="14.4" x14ac:dyDescent="0.3">
      <c r="A234" s="24"/>
      <c r="B234" s="17"/>
      <c r="C234" s="8"/>
      <c r="D234" s="18" t="s">
        <v>32</v>
      </c>
      <c r="E234" s="9"/>
      <c r="F234" s="19">
        <f>F226+F227+F228+F229+F230+F231</f>
        <v>720</v>
      </c>
      <c r="G234" s="19">
        <f t="shared" ref="G234:J234" si="94">SUM(G225:G233)</f>
        <v>23.510000000000005</v>
      </c>
      <c r="H234" s="19">
        <f t="shared" si="94"/>
        <v>39.440000000000005</v>
      </c>
      <c r="I234" s="19">
        <f t="shared" si="94"/>
        <v>94.429999999999993</v>
      </c>
      <c r="J234" s="19">
        <f t="shared" si="94"/>
        <v>861.62</v>
      </c>
      <c r="K234" s="25"/>
      <c r="L234" s="25">
        <f t="shared" ref="L234" si="95">SUM(L225:L233)</f>
        <v>99.63000000000001</v>
      </c>
    </row>
    <row r="235" spans="1:12" ht="15" thickBot="1" x14ac:dyDescent="0.3">
      <c r="A235" s="29">
        <f>A217</f>
        <v>2</v>
      </c>
      <c r="B235" s="30">
        <f>B217</f>
        <v>6</v>
      </c>
      <c r="C235" s="73" t="s">
        <v>4</v>
      </c>
      <c r="D235" s="74"/>
      <c r="E235" s="31"/>
      <c r="F235" s="32">
        <f>F224+F234</f>
        <v>1120</v>
      </c>
      <c r="G235" s="32">
        <f t="shared" ref="G235:J235" si="96">G224+G234</f>
        <v>61.660000000000004</v>
      </c>
      <c r="H235" s="32">
        <f t="shared" si="96"/>
        <v>48.990000000000009</v>
      </c>
      <c r="I235" s="32">
        <f t="shared" si="96"/>
        <v>152.80000000000001</v>
      </c>
      <c r="J235" s="32">
        <f t="shared" si="96"/>
        <v>1419.5</v>
      </c>
      <c r="K235" s="32"/>
      <c r="L235" s="71">
        <f t="shared" ref="L235" si="97">L224+L234</f>
        <v>176.08</v>
      </c>
    </row>
    <row r="236" spans="1:12" ht="13.95" customHeight="1" thickBot="1" x14ac:dyDescent="0.3">
      <c r="A236" s="27"/>
      <c r="B236" s="28"/>
      <c r="C236" s="78" t="s">
        <v>5</v>
      </c>
      <c r="D236" s="79"/>
      <c r="E236" s="80"/>
      <c r="F236" s="34">
        <f>(F24+F43+F62+F81+F101+F121+F140+F159+F179+F197+F216+F235)/(IF(F24=0,0,1)+IF(F43=0,0,1)+IF(F62=0,0,1)+IF(F81=0,0,1)+IF(F101=0,0,1)+IF(F121=0,0,1)+IF(F140=0,0,1)+IF(F159=0,0,1)+IF(F179=0,0,1)+IF(F197=0,0,1)+IF(F216=0,0,1)+IF(F235=0,0,1))</f>
        <v>1145.4166666666667</v>
      </c>
      <c r="G236" s="34">
        <f>(G24+G43+G62+G81+G101+G121+G140+G159+G179+G197+G216+G235)/(IF(G24=0,0,1)+IF(G43=0,0,1)+IF(G62=0,0,1)+IF(G81=0,0,1)+IF(G101=0,0,1)+IF(G121=0,0,1)+IF(G140=0,0,1)+IF(G159=0,0,1)+IF(G179=0,0,1)+IF(G197=0,0,1)+IF(G216=0,0,1)+IF(G235=0,0,1))</f>
        <v>42.790833333333332</v>
      </c>
      <c r="H236" s="34">
        <f>(H24+H43+H62+H81+H101+H121+H140+H159+H179+H197+H216+H235)/(IF(H24=0,0,1)+IF(H43=0,0,1)+IF(H62=0,0,1)+IF(H81=0,0,1)+IF(H101=0,0,1)+IF(H121=0,0,1)+IF(H140=0,0,1)+IF(H159=0,0,1)+IF(H179=0,0,1)+IF(H197=0,0,1)+IF(H216=0,0,1)+IF(H235=0,0,1))</f>
        <v>39.175833333333337</v>
      </c>
      <c r="I236" s="34">
        <f>(I24+I43+I62+I81+I101+I121+I140+I159+I179+I197+I216+I235)/(IF(I24=0,0,1)+IF(I43=0,0,1)+IF(I62=0,0,1)+IF(I81=0,0,1)+IF(I101=0,0,1)+IF(I121=0,0,1)+IF(I140=0,0,1)+IF(I159=0,0,1)+IF(I179=0,0,1)+IF(I197=0,0,1)+IF(I216=0,0,1)+IF(I235=0,0,1))</f>
        <v>162.22666666666666</v>
      </c>
      <c r="J236" s="34">
        <f>(J24+J43+J62+J81+J101+J121+J140+J159+J179+J197+J216+J235)/(IF(J24=0,0,1)+IF(J43=0,0,1)+IF(J62=0,0,1)+IF(J81=0,0,1)+IF(J101=0,0,1)+IF(J121=0,0,1)+IF(J140=0,0,1)+IF(J159=0,0,1)+IF(J179=0,0,1)+IF(J197=0,0,1)+IF(J216=0,0,1)+IF(J235=0,0,1))</f>
        <v>1238.9091666666666</v>
      </c>
      <c r="K236" s="34"/>
      <c r="L236" s="72">
        <f>(L24+L43+L62+L81+L101+L121+L140+L159+L179+L197+L216+L235)/(IF(L24=0,0,1)+IF(L43=0,0,1)+IF(L62=0,0,1)+IF(L81=0,0,1)+IF(L101=0,0,1)+IF(L121=0,0,1)+IF(L140=0,0,1)+IF(L159=0,0,1)+IF(L179=0,0,1)+IF(L197=0,0,1)+IF(L216=0,0,1)+IF(L235=0,0,1))</f>
        <v>160.57833333333332</v>
      </c>
    </row>
  </sheetData>
  <mergeCells count="16">
    <mergeCell ref="C236:E236"/>
    <mergeCell ref="C197:D197"/>
    <mergeCell ref="C121:D121"/>
    <mergeCell ref="C140:D140"/>
    <mergeCell ref="C159:D159"/>
    <mergeCell ref="C179:D179"/>
    <mergeCell ref="C216:D216"/>
    <mergeCell ref="C235:D235"/>
    <mergeCell ref="C81:D81"/>
    <mergeCell ref="C101:D101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2026-01-12T12:39:08Z</dcterms:modified>
</cp:coreProperties>
</file>